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1"/>
  <workbookPr codeName="ThisWorkbook"/>
  <mc:AlternateContent xmlns:mc="http://schemas.openxmlformats.org/markup-compatibility/2006">
    <mc:Choice Requires="x15">
      <x15ac:absPath xmlns:x15ac="http://schemas.microsoft.com/office/spreadsheetml/2010/11/ac" url="/Users/fernbhumiratana/Desktop/"/>
    </mc:Choice>
  </mc:AlternateContent>
  <xr:revisionPtr revIDLastSave="0" documentId="13_ncr:1_{340AE91C-7E93-B741-97D0-111A614157B7}" xr6:coauthVersionLast="47" xr6:coauthVersionMax="47" xr10:uidLastSave="{00000000-0000-0000-0000-000000000000}"/>
  <bookViews>
    <workbookView xWindow="3220" yWindow="760" windowWidth="28060" windowHeight="18880" tabRatio="550" xr2:uid="{00000000-000D-0000-FFFF-FFFF00000000}"/>
  </bookViews>
  <sheets>
    <sheet name="School Fee - Blank" sheetId="4" r:id="rId1"/>
    <sheet name="School Fee -Example" sheetId="5" r:id="rId2"/>
    <sheet name="Chart Data" sheetId="2" state="hidden" r:id="rId3"/>
  </sheets>
  <definedNames>
    <definedName name="TotalMonthlySavings" localSheetId="0">'School Fee - Blank'!#REF!</definedName>
    <definedName name="TotalMonthlySavings" localSheetId="1">'School Fee -Example'!#REF!</definedName>
    <definedName name="TotalMonthlySaving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0" i="5" l="1"/>
  <c r="I27" i="5"/>
  <c r="I26" i="5"/>
  <c r="I25" i="5"/>
  <c r="I24" i="5"/>
  <c r="I23" i="5"/>
  <c r="I22" i="5"/>
  <c r="I21" i="5"/>
  <c r="I36" i="5" s="1"/>
  <c r="I20" i="5"/>
  <c r="L36" i="5"/>
  <c r="K36" i="5"/>
  <c r="J36" i="5"/>
  <c r="H36" i="5"/>
  <c r="C36" i="5"/>
  <c r="G34" i="5"/>
  <c r="G33" i="5"/>
  <c r="G32" i="5"/>
  <c r="M32" i="5" s="1"/>
  <c r="G31" i="5"/>
  <c r="M31" i="5" s="1"/>
  <c r="G30" i="5"/>
  <c r="M30" i="5" s="1"/>
  <c r="G29" i="5"/>
  <c r="G28" i="5"/>
  <c r="G27" i="5"/>
  <c r="G26" i="5"/>
  <c r="M26" i="5" s="1"/>
  <c r="G25" i="5"/>
  <c r="G24" i="5"/>
  <c r="G23" i="5"/>
  <c r="G22" i="5"/>
  <c r="M22" i="5" s="1"/>
  <c r="G21" i="5"/>
  <c r="G20" i="5"/>
  <c r="B6" i="5"/>
  <c r="L36" i="4"/>
  <c r="K36" i="4"/>
  <c r="J36" i="4"/>
  <c r="I36" i="4"/>
  <c r="H36" i="4"/>
  <c r="C36" i="4"/>
  <c r="B6" i="4" s="1"/>
  <c r="G34" i="4"/>
  <c r="M34" i="4" s="1"/>
  <c r="G33" i="4"/>
  <c r="M33" i="4" s="1"/>
  <c r="G32" i="4"/>
  <c r="M32" i="4" s="1"/>
  <c r="G31" i="4"/>
  <c r="M31" i="4" s="1"/>
  <c r="G30" i="4"/>
  <c r="M30" i="4" s="1"/>
  <c r="G29" i="4"/>
  <c r="M29" i="4" s="1"/>
  <c r="G28" i="4"/>
  <c r="M28" i="4" s="1"/>
  <c r="G27" i="4"/>
  <c r="M27" i="4" s="1"/>
  <c r="G26" i="4"/>
  <c r="M26" i="4" s="1"/>
  <c r="G25" i="4"/>
  <c r="M25" i="4" s="1"/>
  <c r="G24" i="4"/>
  <c r="M24" i="4" s="1"/>
  <c r="G23" i="4"/>
  <c r="M23" i="4" s="1"/>
  <c r="G22" i="4"/>
  <c r="M22" i="4" s="1"/>
  <c r="G21" i="4"/>
  <c r="M21" i="4" s="1"/>
  <c r="G20" i="4"/>
  <c r="M21" i="5" l="1"/>
  <c r="M28" i="5"/>
  <c r="M23" i="5"/>
  <c r="M27" i="5"/>
  <c r="M29" i="5"/>
  <c r="M33" i="5"/>
  <c r="M24" i="5"/>
  <c r="M34" i="5"/>
  <c r="M25" i="5"/>
  <c r="G36" i="5"/>
  <c r="G36" i="4"/>
  <c r="M20" i="4"/>
  <c r="M36" i="4" s="1"/>
  <c r="B9" i="4" s="1"/>
  <c r="B6" i="2"/>
  <c r="M36" i="5" l="1"/>
  <c r="B9" i="5" s="1"/>
  <c r="B5" i="2"/>
  <c r="B4" i="2" s="1"/>
</calcChain>
</file>

<file path=xl/sharedStrings.xml><?xml version="1.0" encoding="utf-8"?>
<sst xmlns="http://schemas.openxmlformats.org/spreadsheetml/2006/main" count="101" uniqueCount="49">
  <si>
    <t>CHART DATA</t>
  </si>
  <si>
    <t>SCHOOL FEE BUDGET</t>
  </si>
  <si>
    <t>จ่ายครั้งเดียว</t>
  </si>
  <si>
    <t>รายการ</t>
  </si>
  <si>
    <t>จำนวน (บาท)</t>
  </si>
  <si>
    <t>Application Fee</t>
  </si>
  <si>
    <t>Kindergarten 1</t>
  </si>
  <si>
    <t>Kindergarten 2</t>
  </si>
  <si>
    <t>Kindergarten 3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</si>
  <si>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</si>
  <si>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</si>
  <si>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</si>
  <si>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</si>
  <si>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</si>
  <si>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</si>
  <si>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</si>
  <si>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</si>
  <si>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</si>
  <si>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</si>
  <si>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</si>
  <si>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</si>
  <si>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ค่าใช้จ่ายต่อปี (บาท)</t>
  </si>
  <si>
    <t>ค่าอาหาร</t>
  </si>
  <si>
    <t>Assessment Fee</t>
  </si>
  <si>
    <t>Entrance Fee</t>
  </si>
  <si>
    <t>Capital Fund</t>
  </si>
  <si>
    <t>Damage Deposit</t>
  </si>
  <si>
    <t>PTA Membership</t>
  </si>
  <si>
    <t>รวม</t>
  </si>
  <si>
    <t>ค่าเทอม (รวมประเมินการขึ้นค่าเทอมรายปีและเงินเฟ้อ)</t>
  </si>
  <si>
    <t>ระดับชั้นปี</t>
  </si>
  <si>
    <t>ค่าเทอม (ปีปัจจุบัน)</t>
  </si>
  <si>
    <t>สรุป</t>
  </si>
  <si>
    <t>ค่าใช้จ่ายครั้งเดียว (ก่อนเข้าเรียน)</t>
  </si>
  <si>
    <t>ค่าใช้จ่ายรายปีรวม 15 ปี</t>
  </si>
  <si>
    <t>อัตราเงินเฟ้อ</t>
  </si>
  <si>
    <t>อัตราเพิ่มค่าเทอมต่อปี</t>
  </si>
  <si>
    <t>Field Trip</t>
  </si>
  <si>
    <t>Year</t>
  </si>
  <si>
    <t>อื่นๆ 1</t>
  </si>
  <si>
    <t>อื่นๆ 2</t>
  </si>
  <si>
    <t>อื่นๆ 3</t>
  </si>
  <si>
    <t>อื่นๆ 4</t>
  </si>
  <si>
    <t>อื่นๆ 5</t>
  </si>
  <si>
    <t>อื่นๆ 6</t>
  </si>
  <si>
    <t>อื่นๆ 7</t>
  </si>
  <si>
    <t>อื่นๆ 8</t>
  </si>
  <si>
    <t>อื่นๆ 9</t>
  </si>
  <si>
    <t>รวมค่าใช้จ่ายต่อปี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</si>
</sst>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&quot;$&quot;#,##0.00"/>
    <numFmt numFmtId="165" formatCode="[$£-809]#,##0"/>
    <numFmt numFmtId="166" formatCode="[$£-809]#,##0.00"/>
    <numFmt numFmtId="167" formatCode="dd/mm/yyyy;@"/>
    <numFmt numFmtId="168" formatCode="[$฿-41E]#,##0"/>
  </numFmts>
  <fonts count="27">
    <font>
      <sz val="10"/>
      <color theme="3" tint="0.24994659260841701"/>
      <name val="Century Gothic"/>
      <family val="2"/>
      <scheme val="minor"/>
    </font>
    <font>
      <b/>
      <sz val="10"/>
      <color theme="3" tint="9.9948118533890809E-2"/>
      <name val="Tahoma"/>
      <family val="2"/>
      <scheme val="major"/>
    </font>
    <font>
      <sz val="24"/>
      <color theme="3" tint="0.24994659260841701"/>
      <name val="Century Gothic"/>
      <family val="2"/>
      <scheme val="minor"/>
    </font>
    <font>
      <sz val="10"/>
      <color theme="4"/>
      <name val="Tahoma"/>
      <family val="2"/>
      <scheme val="major"/>
    </font>
    <font>
      <sz val="20"/>
      <color theme="0"/>
      <name val="Tahoma"/>
      <family val="2"/>
      <scheme val="major"/>
    </font>
    <font>
      <sz val="13"/>
      <color theme="3" tint="0.24994659260841701"/>
      <name val="Tahoma"/>
      <family val="2"/>
      <scheme val="major"/>
    </font>
    <font>
      <sz val="10"/>
      <name val="Century Gothic"/>
      <family val="2"/>
      <scheme val="minor"/>
    </font>
    <font>
      <sz val="10"/>
      <color theme="3" tint="0.24994659260841701"/>
      <name val="Prompt-Regular"/>
    </font>
    <font>
      <sz val="20"/>
      <color theme="0"/>
      <name val="Prompt-Regular"/>
    </font>
    <font>
      <sz val="13"/>
      <color theme="3" tint="0.24994659260841701"/>
      <name val="Prompt-Regular"/>
    </font>
    <font>
      <sz val="10"/>
      <color theme="2" tint="-9.9978637043366805E-2"/>
      <name val="Prompt-Regular"/>
    </font>
    <font>
      <sz val="10"/>
      <color theme="4"/>
      <name val="Prompt-Regular"/>
    </font>
    <font>
      <sz val="24"/>
      <color theme="3" tint="0.24994659260841701"/>
      <name val="Prompt-Regular"/>
    </font>
    <font>
      <sz val="10"/>
      <color theme="1"/>
      <name val="Prompt-Regular"/>
    </font>
    <font>
      <sz val="8"/>
      <name val="Century Gothic"/>
      <family val="2"/>
      <scheme val="minor"/>
    </font>
    <font>
      <b/>
      <sz val="11"/>
      <color theme="3" tint="0.24994659260841701"/>
      <name val="Prompt-Regular"/>
    </font>
    <font>
      <b/>
      <sz val="12"/>
      <color theme="3" tint="0.24994659260841701"/>
      <name val="Prompt-Regular"/>
    </font>
    <font>
      <b/>
      <sz val="14"/>
      <color theme="3" tint="0.24994659260841701"/>
      <name val="Prompt-Regular"/>
    </font>
    <font>
      <b/>
      <sz val="12"/>
      <color theme="0"/>
      <name val="Prompt-Regular"/>
    </font>
    <font>
      <b/>
      <sz val="10"/>
      <color theme="1"/>
      <name val="Prompt-Regular"/>
    </font>
    <font>
      <b/>
      <sz val="12"/>
      <color rgb="FF0070C0"/>
      <name val="Prompt-Regular"/>
    </font>
    <font>
      <b/>
      <sz val="10"/>
      <color theme="0"/>
      <name val="Prompt-Regular"/>
    </font>
    <font>
      <b/>
      <sz val="12"/>
      <color theme="7" tint="0.39997558519241921"/>
      <name val="Prompt-Regular"/>
    </font>
    <font>
      <b/>
      <sz val="10"/>
      <color theme="7" tint="-0.499984740745262"/>
      <name val="Prompt-Regular"/>
    </font>
    <font>
      <b/>
      <sz val="14"/>
      <color theme="6" tint="0.39997558519241921"/>
      <name val="Prompt-Regular"/>
    </font>
    <font>
      <b/>
      <sz val="11"/>
      <color theme="0"/>
      <name val="Prompt-Regular"/>
    </font>
    <font>
      <sz val="10"/>
      <color rgb="FF000000"/>
      <name val="Prompt-Regular"/>
    </font>
  </fonts>
  <fills count="9">
    <fill>
      <patternFill patternType="none"/>
    </fill>
    <fill>
      <patternFill patternType="gray125"/>
    </fill>
    <fill>
      <patternFill patternType="solid">
        <fgColor theme="3" tint="9.9948118533890809E-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DFF1FF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theme="2" tint="-0.24994659260841701"/>
      </bottom>
      <diagonal/>
    </border>
    <border>
      <left/>
      <right/>
      <top style="thin">
        <color rgb="FFB8B8AB"/>
      </top>
      <bottom style="thin">
        <color rgb="FFB8B8AB"/>
      </bottom>
      <diagonal/>
    </border>
  </borders>
  <cellStyleXfs count="6">
    <xf numFmtId="0" fontId="0" fillId="3" borderId="0"/>
    <xf numFmtId="0" fontId="4" fillId="2" borderId="0" applyNumberFormat="0" applyBorder="0" applyProtection="0">
      <alignment horizontal="left" vertical="center"/>
    </xf>
    <xf numFmtId="0" fontId="5" fillId="3" borderId="0" applyNumberFormat="0" applyProtection="0">
      <alignment horizontal="left"/>
    </xf>
    <xf numFmtId="0" fontId="3" fillId="3" borderId="1" applyNumberFormat="0" applyAlignment="0" applyProtection="0"/>
    <xf numFmtId="165" fontId="2" fillId="3" borderId="0" applyAlignment="0" applyProtection="0"/>
    <xf numFmtId="0" fontId="1" fillId="0" borderId="0" applyNumberFormat="0" applyFill="0" applyBorder="0" applyAlignment="0" applyProtection="0"/>
  </cellStyleXfs>
  <cellXfs count="64">
    <xf numFmtId="0" fontId="0" fillId="3" borderId="0" xfId="0"/>
    <xf numFmtId="9" fontId="6" fillId="3" borderId="0" xfId="0" applyNumberFormat="1" applyFont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8" fillId="4" borderId="0" xfId="1" applyFont="1" applyFill="1" applyBorder="1">
      <alignment horizontal="left" vertical="center"/>
    </xf>
    <xf numFmtId="0" fontId="8" fillId="0" borderId="0" xfId="1" applyFont="1" applyFill="1" applyBorder="1">
      <alignment horizontal="left" vertical="center"/>
    </xf>
    <xf numFmtId="0" fontId="9" fillId="0" borderId="0" xfId="2" applyFont="1" applyFill="1">
      <alignment horizontal="left"/>
    </xf>
    <xf numFmtId="0" fontId="10" fillId="0" borderId="0" xfId="0" applyFont="1" applyFill="1" applyAlignment="1">
      <alignment horizontal="left" vertical="center"/>
    </xf>
    <xf numFmtId="0" fontId="7" fillId="0" borderId="0" xfId="0" applyFont="1" applyFill="1"/>
    <xf numFmtId="164" fontId="10" fillId="0" borderId="0" xfId="0" applyNumberFormat="1" applyFont="1" applyFill="1" applyAlignment="1">
      <alignment horizontal="left" vertical="center"/>
    </xf>
    <xf numFmtId="9" fontId="7" fillId="0" borderId="0" xfId="0" applyNumberFormat="1" applyFont="1" applyFill="1" applyAlignment="1">
      <alignment vertical="center"/>
    </xf>
    <xf numFmtId="166" fontId="7" fillId="0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horizontal="left"/>
    </xf>
    <xf numFmtId="167" fontId="7" fillId="0" borderId="0" xfId="0" applyNumberFormat="1" applyFont="1" applyFill="1" applyAlignment="1">
      <alignment horizontal="left"/>
    </xf>
    <xf numFmtId="166" fontId="7" fillId="0" borderId="0" xfId="0" applyNumberFormat="1" applyFont="1" applyFill="1" applyAlignment="1">
      <alignment horizontal="left"/>
    </xf>
    <xf numFmtId="0" fontId="16" fillId="0" borderId="0" xfId="0" applyFont="1" applyFill="1" applyAlignment="1">
      <alignment horizontal="center" vertical="center"/>
    </xf>
    <xf numFmtId="9" fontId="15" fillId="0" borderId="0" xfId="0" applyNumberFormat="1" applyFont="1" applyFill="1" applyAlignment="1">
      <alignment vertical="center"/>
    </xf>
    <xf numFmtId="0" fontId="17" fillId="0" borderId="0" xfId="2" applyFont="1" applyFill="1" applyAlignment="1">
      <alignment horizontal="left" vertical="center"/>
    </xf>
    <xf numFmtId="0" fontId="9" fillId="0" borderId="0" xfId="2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167" fontId="7" fillId="0" borderId="0" xfId="0" applyNumberFormat="1" applyFont="1" applyFill="1" applyAlignment="1">
      <alignment horizontal="left" vertical="center"/>
    </xf>
    <xf numFmtId="9" fontId="12" fillId="0" borderId="0" xfId="4" applyNumberFormat="1" applyFont="1" applyFill="1" applyAlignment="1">
      <alignment horizontal="left" vertical="top"/>
    </xf>
    <xf numFmtId="0" fontId="20" fillId="0" borderId="0" xfId="0" applyFont="1" applyFill="1" applyAlignment="1">
      <alignment horizontal="left"/>
    </xf>
    <xf numFmtId="0" fontId="7" fillId="4" borderId="0" xfId="0" applyFont="1" applyFill="1" applyAlignment="1">
      <alignment horizontal="center" vertical="center"/>
    </xf>
    <xf numFmtId="0" fontId="8" fillId="4" borderId="0" xfId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9" fontId="7" fillId="0" borderId="0" xfId="0" applyNumberFormat="1" applyFont="1" applyFill="1" applyAlignment="1">
      <alignment horizontal="center" vertical="center"/>
    </xf>
    <xf numFmtId="9" fontId="15" fillId="0" borderId="0" xfId="0" applyNumberFormat="1" applyFont="1" applyFill="1" applyAlignment="1">
      <alignment horizontal="center" vertical="center"/>
    </xf>
    <xf numFmtId="0" fontId="17" fillId="0" borderId="0" xfId="2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3" fontId="13" fillId="5" borderId="0" xfId="0" applyNumberFormat="1" applyFont="1" applyFill="1" applyBorder="1" applyAlignment="1">
      <alignment horizontal="right" vertical="center"/>
    </xf>
    <xf numFmtId="0" fontId="21" fillId="6" borderId="0" xfId="0" applyFont="1" applyFill="1" applyBorder="1" applyAlignment="1">
      <alignment horizontal="left" vertical="center"/>
    </xf>
    <xf numFmtId="0" fontId="18" fillId="6" borderId="0" xfId="3" applyFont="1" applyFill="1" applyBorder="1" applyAlignment="1">
      <alignment horizontal="center" vertical="center"/>
    </xf>
    <xf numFmtId="0" fontId="18" fillId="6" borderId="1" xfId="3" applyFont="1" applyFill="1" applyBorder="1" applyAlignment="1">
      <alignment horizontal="center" vertical="center"/>
    </xf>
    <xf numFmtId="0" fontId="18" fillId="6" borderId="1" xfId="3" applyFont="1" applyFill="1" applyBorder="1" applyAlignment="1">
      <alignment horizontal="center" vertical="center" wrapText="1"/>
    </xf>
    <xf numFmtId="0" fontId="18" fillId="7" borderId="1" xfId="3" applyFont="1" applyFill="1" applyBorder="1" applyAlignment="1">
      <alignment horizontal="center" vertical="center" wrapText="1"/>
    </xf>
    <xf numFmtId="3" fontId="23" fillId="0" borderId="0" xfId="0" applyNumberFormat="1" applyFont="1" applyFill="1" applyBorder="1" applyAlignment="1">
      <alignment horizontal="right" vertical="center"/>
    </xf>
    <xf numFmtId="0" fontId="18" fillId="6" borderId="0" xfId="0" applyFont="1" applyFill="1" applyAlignment="1">
      <alignment horizontal="left"/>
    </xf>
    <xf numFmtId="0" fontId="18" fillId="6" borderId="1" xfId="3" applyFont="1" applyFill="1" applyAlignment="1">
      <alignment horizontal="center" vertical="center"/>
    </xf>
    <xf numFmtId="168" fontId="22" fillId="6" borderId="0" xfId="0" applyNumberFormat="1" applyFont="1" applyFill="1" applyAlignment="1">
      <alignment horizontal="right"/>
    </xf>
    <xf numFmtId="168" fontId="18" fillId="6" borderId="0" xfId="0" applyNumberFormat="1" applyFont="1" applyFill="1" applyAlignment="1">
      <alignment horizontal="right"/>
    </xf>
    <xf numFmtId="168" fontId="18" fillId="6" borderId="0" xfId="0" applyNumberFormat="1" applyFont="1" applyFill="1" applyAlignment="1">
      <alignment horizontal="right" vertical="center"/>
    </xf>
    <xf numFmtId="0" fontId="9" fillId="0" borderId="0" xfId="2" applyFont="1" applyFill="1" applyBorder="1">
      <alignment horizontal="left"/>
    </xf>
    <xf numFmtId="0" fontId="7" fillId="0" borderId="0" xfId="0" applyFont="1" applyFill="1" applyBorder="1" applyAlignment="1">
      <alignment horizontal="left" vertical="center"/>
    </xf>
    <xf numFmtId="0" fontId="11" fillId="0" borderId="0" xfId="3" applyFont="1" applyFill="1" applyBorder="1" applyAlignment="1"/>
    <xf numFmtId="0" fontId="7" fillId="0" borderId="0" xfId="0" applyFont="1" applyFill="1" applyBorder="1"/>
    <xf numFmtId="168" fontId="12" fillId="0" borderId="0" xfId="4" applyNumberFormat="1" applyFont="1" applyFill="1" applyBorder="1" applyAlignment="1">
      <alignment horizontal="left" vertical="top"/>
    </xf>
    <xf numFmtId="9" fontId="12" fillId="0" borderId="0" xfId="4" applyNumberFormat="1" applyFont="1" applyFill="1" applyBorder="1" applyAlignment="1">
      <alignment horizontal="left" vertical="top"/>
    </xf>
    <xf numFmtId="168" fontId="24" fillId="6" borderId="0" xfId="0" applyNumberFormat="1" applyFont="1" applyFill="1" applyAlignment="1">
      <alignment horizontal="right"/>
    </xf>
    <xf numFmtId="0" fontId="11" fillId="0" borderId="0" xfId="3" applyFont="1" applyFill="1" applyBorder="1" applyAlignment="1"/>
    <xf numFmtId="9" fontId="12" fillId="0" borderId="0" xfId="4" applyNumberFormat="1" applyFont="1" applyFill="1" applyAlignment="1">
      <alignment horizontal="left" vertical="top"/>
    </xf>
    <xf numFmtId="9" fontId="12" fillId="0" borderId="0" xfId="4" applyNumberFormat="1" applyFont="1" applyFill="1" applyBorder="1" applyAlignment="1">
      <alignment horizontal="left" vertical="top"/>
    </xf>
    <xf numFmtId="168" fontId="12" fillId="0" borderId="0" xfId="4" applyNumberFormat="1" applyFont="1" applyFill="1" applyBorder="1" applyAlignment="1">
      <alignment horizontal="left" vertical="top"/>
    </xf>
    <xf numFmtId="0" fontId="11" fillId="0" borderId="1" xfId="3" applyFont="1" applyFill="1" applyAlignment="1"/>
    <xf numFmtId="0" fontId="11" fillId="0" borderId="0" xfId="3" applyFont="1" applyFill="1" applyBorder="1" applyAlignment="1"/>
    <xf numFmtId="168" fontId="12" fillId="0" borderId="0" xfId="4" applyNumberFormat="1" applyFont="1" applyFill="1" applyAlignment="1">
      <alignment horizontal="left" vertical="top"/>
    </xf>
    <xf numFmtId="168" fontId="12" fillId="0" borderId="0" xfId="4" applyNumberFormat="1" applyFont="1" applyFill="1" applyBorder="1" applyAlignment="1">
      <alignment horizontal="left" vertical="top"/>
    </xf>
    <xf numFmtId="9" fontId="12" fillId="0" borderId="0" xfId="4" applyNumberFormat="1" applyFont="1" applyFill="1" applyAlignment="1">
      <alignment horizontal="left" vertical="top"/>
    </xf>
    <xf numFmtId="9" fontId="12" fillId="0" borderId="0" xfId="4" applyNumberFormat="1" applyFont="1" applyFill="1" applyBorder="1" applyAlignment="1">
      <alignment horizontal="left" vertical="top"/>
    </xf>
    <xf numFmtId="0" fontId="25" fillId="6" borderId="0" xfId="0" applyFont="1" applyFill="1" applyBorder="1" applyAlignment="1">
      <alignment horizontal="left" vertical="center"/>
    </xf>
    <xf numFmtId="3" fontId="26" fillId="8" borderId="2" xfId="0" applyNumberFormat="1" applyFont="1" applyFill="1" applyBorder="1" applyAlignment="1">
      <alignment horizontal="right" vertical="center"/>
    </xf>
  </cellXfs>
  <cellStyles count="6"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Normal" xfId="0" builtinId="0" customBuiltin="1"/>
    <cellStyle name="Title" xfId="1" builtinId="15" customBuiltin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Prompt-Regular"/>
        <scheme val="none"/>
      </font>
      <numFmt numFmtId="3" formatCode="#,##0"/>
      <fill>
        <patternFill patternType="solid">
          <fgColor indexed="64"/>
          <bgColor theme="5" tint="0.79998168889431442"/>
        </patternFill>
      </fill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0"/>
        <name val="Prompt-Regular"/>
        <scheme val="none"/>
      </font>
      <fill>
        <patternFill patternType="solid">
          <fgColor indexed="64"/>
          <bgColor theme="5" tint="-0.499984740745262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Prompt-Regula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0"/>
        <name val="Prompt-Regular"/>
        <scheme val="none"/>
      </font>
      <fill>
        <patternFill patternType="solid">
          <fgColor indexed="64"/>
          <bgColor theme="5" tint="-0.499984740745262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Prompt-Regular"/>
        <scheme val="none"/>
      </font>
      <numFmt numFmtId="3" formatCode="#,##0"/>
      <fill>
        <patternFill patternType="solid">
          <fgColor indexed="64"/>
          <bgColor theme="5" tint="0.79998168889431442"/>
        </patternFill>
      </fill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0"/>
        <name val="Prompt-Regular"/>
        <scheme val="none"/>
      </font>
      <fill>
        <patternFill patternType="solid">
          <fgColor indexed="64"/>
          <bgColor theme="5" tint="-0.499984740745262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Prompt-Regular"/>
        <scheme val="none"/>
      </font>
      <numFmt numFmtId="3" formatCode="#,##0"/>
      <fill>
        <patternFill patternType="solid">
          <fgColor indexed="64"/>
          <bgColor theme="5" tint="0.79998168889431442"/>
        </patternFill>
      </fill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0"/>
        <name val="Prompt-Regular"/>
        <scheme val="none"/>
      </font>
      <fill>
        <patternFill patternType="solid">
          <fgColor indexed="64"/>
          <bgColor theme="5" tint="-0.499984740745262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Prompt-Regula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Prompt-Regular"/>
        <scheme val="none"/>
      </font>
      <numFmt numFmtId="168" formatCode="[$฿-41E]#,##0"/>
      <fill>
        <patternFill patternType="solid">
          <fgColor indexed="64"/>
          <bgColor theme="5" tint="-0.499984740745262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Prompt-Regular"/>
        <scheme val="none"/>
      </font>
      <numFmt numFmtId="3" formatCode="#,##0"/>
      <fill>
        <patternFill patternType="solid">
          <fgColor indexed="64"/>
          <bgColor theme="5" tint="0.79998168889431442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Prompt-Regular"/>
        <scheme val="none"/>
      </font>
      <numFmt numFmtId="3" formatCode="#,##0"/>
      <fill>
        <patternFill patternType="solid">
          <fgColor indexed="64"/>
          <bgColor theme="5" tint="0.79998168889431442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Prompt-Regular"/>
        <scheme val="none"/>
      </font>
      <numFmt numFmtId="3" formatCode="#,##0"/>
      <fill>
        <patternFill patternType="solid">
          <fgColor indexed="64"/>
          <bgColor theme="5" tint="0.79998168889431442"/>
        </patternFill>
      </fill>
      <alignment horizontal="right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theme="1"/>
        <name val="Prompt-Regular"/>
        <scheme val="none"/>
      </font>
      <numFmt numFmtId="3" formatCode="#,##0"/>
      <fill>
        <patternFill patternType="solid">
          <fgColor indexed="64"/>
          <bgColor theme="5" tint="0.79998168889431442"/>
        </patternFill>
      </fill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7" tint="-0.499984740745262"/>
        <name val="Prompt-Regular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Prompt-Regular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0"/>
        <name val="Prompt-Regular"/>
        <scheme val="none"/>
      </font>
      <fill>
        <patternFill patternType="solid">
          <fgColor indexed="64"/>
          <bgColor theme="5" tint="-0.499984740745262"/>
        </patternFill>
      </fill>
      <alignment horizontal="center" vertical="center" textRotation="0" wrapText="0" indent="0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Prompt-Regular"/>
        <scheme val="none"/>
      </font>
    </dxf>
    <dxf>
      <font>
        <b/>
        <strike val="0"/>
        <outline val="0"/>
        <shadow val="0"/>
        <u val="none"/>
        <vertAlign val="baseline"/>
        <sz val="12"/>
        <color theme="0"/>
        <name val="Prompt-Regular"/>
        <scheme val="none"/>
      </font>
      <fill>
        <patternFill patternType="solid">
          <fgColor indexed="64"/>
          <bgColor theme="5" tint="-0.49998474074526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Prompt-Regular"/>
        <scheme val="none"/>
      </font>
      <numFmt numFmtId="168" formatCode="[$฿-41E]#,##0"/>
      <fill>
        <patternFill patternType="solid">
          <fgColor indexed="64"/>
          <bgColor theme="5" tint="-0.499984740745262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Prompt-Regular"/>
        <scheme val="none"/>
      </font>
      <numFmt numFmtId="3" formatCode="#,##0"/>
      <fill>
        <patternFill patternType="solid">
          <fgColor indexed="64"/>
          <bgColor theme="5" tint="0.79998168889431442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Prompt-Regular"/>
        <scheme val="none"/>
      </font>
      <numFmt numFmtId="3" formatCode="#,##0"/>
      <fill>
        <patternFill patternType="solid">
          <fgColor indexed="64"/>
          <bgColor theme="5" tint="0.79998168889431442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Prompt-Regular"/>
        <scheme val="none"/>
      </font>
      <numFmt numFmtId="3" formatCode="#,##0"/>
      <fill>
        <patternFill patternType="solid">
          <fgColor indexed="64"/>
          <bgColor theme="5" tint="0.79998168889431442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Prompt-Regular"/>
        <scheme val="none"/>
      </font>
      <numFmt numFmtId="3" formatCode="#,##0"/>
      <fill>
        <patternFill patternType="solid">
          <fgColor indexed="64"/>
          <bgColor theme="5" tint="0.79998168889431442"/>
        </patternFill>
      </fill>
      <alignment horizontal="right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theme="1"/>
        <name val="Prompt-Regular"/>
        <scheme val="none"/>
      </font>
      <numFmt numFmtId="3" formatCode="#,##0"/>
      <fill>
        <patternFill patternType="solid">
          <fgColor indexed="64"/>
          <bgColor theme="5" tint="0.79998168889431442"/>
        </patternFill>
      </fill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7" tint="-0.499984740745262"/>
        <name val="Prompt-Regular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Prompt-Regular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0"/>
        <name val="Prompt-Regular"/>
        <scheme val="none"/>
      </font>
      <fill>
        <patternFill patternType="solid">
          <fgColor indexed="64"/>
          <bgColor theme="5" tint="-0.499984740745262"/>
        </patternFill>
      </fill>
      <alignment horizontal="center" vertical="center" textRotation="0" wrapText="0" indent="0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Prompt-Regular"/>
        <scheme val="none"/>
      </font>
    </dxf>
    <dxf>
      <font>
        <b/>
        <strike val="0"/>
        <outline val="0"/>
        <shadow val="0"/>
        <u val="none"/>
        <vertAlign val="baseline"/>
        <sz val="12"/>
        <color theme="0"/>
        <name val="Prompt-Regular"/>
        <scheme val="none"/>
      </font>
      <fill>
        <patternFill patternType="solid">
          <fgColor indexed="64"/>
          <bgColor theme="5" tint="-0.499984740745262"/>
        </patternFill>
      </fill>
      <alignment horizontal="center" vertical="center" textRotation="0" wrapText="0" indent="0" justifyLastLine="0" shrinkToFit="0" readingOrder="0"/>
    </dxf>
    <dxf>
      <font>
        <b val="0"/>
        <i val="0"/>
        <color theme="3" tint="0.24994659260841701"/>
      </font>
      <fill>
        <patternFill>
          <bgColor theme="2" tint="-9.9948118533890809E-2"/>
        </patternFill>
      </fill>
      <border>
        <top style="double">
          <color theme="3" tint="9.9948118533890809E-2"/>
        </top>
      </border>
    </dxf>
    <dxf>
      <font>
        <b val="0"/>
        <i val="0"/>
        <color theme="4"/>
      </font>
      <fill>
        <patternFill patternType="solid">
          <fgColor theme="1"/>
          <bgColor theme="2" tint="-9.9948118533890809E-2"/>
        </patternFill>
      </fill>
      <border diagonalUp="0" diagonalDown="0">
        <left/>
        <right/>
        <top/>
        <bottom style="thin">
          <color theme="2" tint="-0.24994659260841701"/>
        </bottom>
        <vertical/>
        <horizontal/>
      </border>
    </dxf>
    <dxf>
      <font>
        <b val="0"/>
        <i val="0"/>
        <color theme="3" tint="0.24994659260841701"/>
      </font>
      <fill>
        <patternFill>
          <bgColor theme="2" tint="-9.9948118533890809E-2"/>
        </patternFill>
      </fill>
      <border diagonalUp="0" diagonalDown="0">
        <left/>
        <right/>
        <top/>
        <bottom/>
        <vertical/>
        <horizontal style="thin">
          <color theme="2" tint="-0.24994659260841701"/>
        </horizontal>
      </border>
    </dxf>
  </dxfs>
  <tableStyles count="1" defaultTableStyle="TableStyleMedium2" defaultPivotStyle="PivotStyleLight16">
    <tableStyle name="Personal budget table" pivot="0" count="3" xr9:uid="{00000000-0011-0000-FFFF-FFFF00000000}">
      <tableStyleElement type="wholeTable" dxfId="36"/>
      <tableStyleElement type="headerRow" dxfId="35"/>
      <tableStyleElement type="totalRow" dxfId="3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61220415477837"/>
          <c:y val="0.19933717294131384"/>
          <c:w val="0.77479386099288527"/>
          <c:h val="0.64091170605289205"/>
        </c:manualLayout>
      </c:layout>
      <c:doughnutChart>
        <c:varyColors val="1"/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 sz="1600" b="1">
                <a:solidFill>
                  <a:srgbClr val="0070C0"/>
                </a:solidFill>
                <a:latin typeface="Prompt" pitchFamily="2" charset="-34"/>
                <a:cs typeface="Prompt" pitchFamily="2" charset="-34"/>
              </a:rPr>
              <a:t>ค่าใช้จ่ายต่อปี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651456795528708"/>
          <c:y val="0.13736054395185712"/>
          <c:w val="0.84873304281795359"/>
          <c:h val="0.675803276606553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'School Fee - Blank'!$M$19</c:f>
              <c:strCache>
                <c:ptCount val="1"/>
                <c:pt idx="0">
                  <c:v>รวมค่าใช้จ่ายต่อปี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'School Fee - Blank'!$E$20:$E$34</c:f>
              <c:strCache>
                <c:ptCount val="15"/>
                <c:pt idx="0">
                  <c:v>Kindergarten 1</c:v>
                </c:pt>
                <c:pt idx="1">
                  <c:v>Kindergarten 2</c:v>
                </c:pt>
                <c:pt idx="2">
                  <c:v>Kindergarten 3</c:v>
                </c:pt>
                <c:pt idx="3">
                  <c:v>Grade 1</c:v>
                </c:pt>
                <c:pt idx="4">
                  <c:v>Grade 2</c:v>
                </c:pt>
                <c:pt idx="5">
                  <c:v>Grade 3</c:v>
                </c:pt>
                <c:pt idx="6">
                  <c:v>Grade 4</c:v>
                </c:pt>
                <c:pt idx="7">
                  <c:v>Grade 5</c:v>
                </c:pt>
                <c:pt idx="8">
                  <c:v>Grade 6</c:v>
                </c:pt>
                <c:pt idx="9">
                  <c:v>Grade 7</c:v>
                </c:pt>
                <c:pt idx="10">
                  <c:v>Grade 8</c:v>
                </c:pt>
                <c:pt idx="11">
                  <c:v>Grade 9</c:v>
                </c:pt>
                <c:pt idx="12">
                  <c:v>Grade 10</c:v>
                </c:pt>
                <c:pt idx="13">
                  <c:v>Grade 11</c:v>
                </c:pt>
                <c:pt idx="14">
                  <c:v>Grade 12</c:v>
                </c:pt>
              </c:strCache>
            </c:strRef>
          </c:cat>
          <c:val>
            <c:numRef>
              <c:f>'School Fee - Blank'!$M$20:$M$34</c:f>
              <c:numCache>
                <c:formatCode>[$฿-41E]#,##0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5E-3448-A3E9-42098DA9E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overlap val="3"/>
        <c:axId val="684401375"/>
        <c:axId val="684055999"/>
      </c:barChart>
      <c:catAx>
        <c:axId val="6844013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4055999"/>
        <c:crosses val="autoZero"/>
        <c:auto val="1"/>
        <c:lblAlgn val="ctr"/>
        <c:lblOffset val="100"/>
        <c:noMultiLvlLbl val="0"/>
      </c:catAx>
      <c:valAx>
        <c:axId val="684055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฿-41E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44013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 b="1">
                <a:solidFill>
                  <a:srgbClr val="0070C0"/>
                </a:solidFill>
                <a:latin typeface="Prompt" pitchFamily="2" charset="-34"/>
                <a:cs typeface="Prompt" pitchFamily="2" charset="-34"/>
              </a:rPr>
              <a:t>ค่าใช้จ่ายทั้งหมด</a:t>
            </a:r>
            <a:endParaRPr lang="en-GB" b="1">
              <a:solidFill>
                <a:srgbClr val="0070C0"/>
              </a:solidFill>
              <a:latin typeface="Prompt" pitchFamily="2" charset="-34"/>
              <a:cs typeface="Prompt" pitchFamily="2" charset="-34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tx>
            <c:v>จ่ายครั้งเดียว</c:v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0C3-2649-B5CA-94BE1CC6906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0C3-2649-B5CA-94BE1CC69061}"/>
              </c:ext>
            </c:extLst>
          </c:dPt>
          <c:dLbls>
            <c:dLbl>
              <c:idx val="0"/>
              <c:layout>
                <c:manualLayout>
                  <c:x val="-0.1033057851239669"/>
                  <c:y val="0.2004458410474894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B7F8FFF-B5EC-3A46-857E-F51046AB129E}" type="SERIESNAME">
                      <a:rPr lang="th-TH" sz="1400">
                        <a:solidFill>
                          <a:schemeClr val="accent6">
                            <a:lumMod val="75000"/>
                          </a:schemeClr>
                        </a:solidFill>
                        <a:latin typeface="Prompt" pitchFamily="2" charset="-34"/>
                        <a:cs typeface="Prompt" pitchFamily="2" charset="-34"/>
                      </a:rPr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t>[SERIES NAME]</a:t>
                    </a:fld>
                    <a:r>
                      <a:rPr lang="th-TH" sz="1400" baseline="0">
                        <a:solidFill>
                          <a:schemeClr val="accent6">
                            <a:lumMod val="75000"/>
                          </a:schemeClr>
                        </a:solidFill>
                        <a:latin typeface="Prompt" pitchFamily="2" charset="-34"/>
                        <a:cs typeface="Prompt" pitchFamily="2" charset="-34"/>
                      </a:rPr>
                      <a:t> </a:t>
                    </a:r>
                  </a:p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E90CF72-8F7F-964E-9C27-8CA1E55D6294}" type="VALUE">
                      <a:rPr lang="th-TH" sz="1400" baseline="0">
                        <a:solidFill>
                          <a:schemeClr val="accent6">
                            <a:lumMod val="75000"/>
                          </a:schemeClr>
                        </a:solidFill>
                        <a:latin typeface="Prompt" pitchFamily="2" charset="-34"/>
                        <a:cs typeface="Prompt" pitchFamily="2" charset="-34"/>
                      </a:rPr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t>[VALUE]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8863636363636365"/>
                      <c:h val="0.1823654390934844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E0C3-2649-B5CA-94BE1CC69061}"/>
                </c:ext>
              </c:extLst>
            </c:dLbl>
            <c:dLbl>
              <c:idx val="1"/>
              <c:layout>
                <c:manualLayout>
                  <c:x val="0.19989392854818769"/>
                  <c:y val="-0.1634439617675269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noAutofit/>
                  </a:bodyPr>
                  <a:lstStyle/>
                  <a:p>
                    <a:pPr algn="ctr"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th-TH" sz="1400">
                        <a:solidFill>
                          <a:schemeClr val="accent1">
                            <a:lumMod val="50000"/>
                          </a:schemeClr>
                        </a:solidFill>
                        <a:latin typeface="Prompt" pitchFamily="2" charset="-34"/>
                        <a:cs typeface="Prompt" pitchFamily="2" charset="-34"/>
                      </a:rPr>
                      <a:t>จ่ายรายปี</a:t>
                    </a:r>
                    <a:r>
                      <a:rPr lang="th-TH" sz="1400" baseline="0">
                        <a:solidFill>
                          <a:schemeClr val="accent1">
                            <a:lumMod val="50000"/>
                          </a:schemeClr>
                        </a:solidFill>
                        <a:latin typeface="Prompt" pitchFamily="2" charset="-34"/>
                        <a:cs typeface="Prompt" pitchFamily="2" charset="-34"/>
                      </a:rPr>
                      <a:t> </a:t>
                    </a:r>
                  </a:p>
                  <a:p>
                    <a:pPr algn="ctr"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54F981A-7580-C04F-BA70-E3D6DE7C24D9}" type="VALUE">
                      <a:rPr lang="en-US" sz="1400" baseline="0">
                        <a:solidFill>
                          <a:schemeClr val="accent1">
                            <a:lumMod val="50000"/>
                          </a:schemeClr>
                        </a:solidFill>
                        <a:latin typeface="Prompt" pitchFamily="2" charset="-34"/>
                        <a:cs typeface="Prompt" pitchFamily="2" charset="-34"/>
                      </a:rPr>
                      <a:pPr algn="ctr"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t>[VALUE]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5697520661157025"/>
                      <c:h val="0.28712163458321249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E0C3-2649-B5CA-94BE1CC690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('School Fee - Blank'!$B$6,'School Fee - Blank'!$B$9)</c:f>
              <c:numCache>
                <c:formatCode>[$฿-41E]#,##0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0C3-2649-B5CA-94BE1CC69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1"/>
                <c:order val="1"/>
                <c:tx>
                  <c:v>ค่าใช้จ่ายรายปี</c:v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6-E0C3-2649-B5CA-94BE1CC69061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8-E0C3-2649-B5CA-94BE1CC69061}"/>
                    </c:ext>
                  </c:extLst>
                </c:dPt>
                <c:val>
                  <c:numRef>
                    <c:extLst>
                      <c:ext uri="{02D57815-91ED-43cb-92C2-25804820EDAC}">
                        <c15:formulaRef>
                          <c15:sqref>('School Fee - Blank'!$C$6,'School Fee - Blank'!$C$9)</c15:sqref>
                        </c15:formulaRef>
                      </c:ext>
                    </c:extLst>
                    <c:numCache>
                      <c:formatCode>[$฿-41E]#,##0</c:formatCode>
                      <c:ptCount val="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9-E0C3-2649-B5CA-94BE1CC69061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61220415477837"/>
          <c:y val="0.19933717294131384"/>
          <c:w val="0.77479386099288527"/>
          <c:h val="0.64091170605289205"/>
        </c:manualLayout>
      </c:layout>
      <c:doughnutChart>
        <c:varyColors val="1"/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 sz="1600" b="1">
                <a:solidFill>
                  <a:srgbClr val="0070C0"/>
                </a:solidFill>
                <a:latin typeface="Prompt" pitchFamily="2" charset="-34"/>
                <a:cs typeface="Prompt" pitchFamily="2" charset="-34"/>
              </a:rPr>
              <a:t>ค่าใช้จ่ายต่อปี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651456795528708"/>
          <c:y val="0.13736054395185712"/>
          <c:w val="0.84873304281795359"/>
          <c:h val="0.675803276606553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'School Fee -Example'!$M$19</c:f>
              <c:strCache>
                <c:ptCount val="1"/>
                <c:pt idx="0">
                  <c:v>รวมค่าใช้จ่ายต่อปี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'School Fee -Example'!$E$20:$E$34</c:f>
              <c:strCache>
                <c:ptCount val="15"/>
                <c:pt idx="0">
                  <c:v>Kindergarten 1</c:v>
                </c:pt>
                <c:pt idx="1">
                  <c:v>Kindergarten 2</c:v>
                </c:pt>
                <c:pt idx="2">
                  <c:v>Kindergarten 3</c:v>
                </c:pt>
                <c:pt idx="3">
                  <c:v>Grade 1</c:v>
                </c:pt>
                <c:pt idx="4">
                  <c:v>Grade 2</c:v>
                </c:pt>
                <c:pt idx="5">
                  <c:v>Grade 3</c:v>
                </c:pt>
                <c:pt idx="6">
                  <c:v>Grade 4</c:v>
                </c:pt>
                <c:pt idx="7">
                  <c:v>Grade 5</c:v>
                </c:pt>
                <c:pt idx="8">
                  <c:v>Grade 6</c:v>
                </c:pt>
                <c:pt idx="9">
                  <c:v>Grade 7</c:v>
                </c:pt>
                <c:pt idx="10">
                  <c:v>Grade 8</c:v>
                </c:pt>
                <c:pt idx="11">
                  <c:v>Grade 9</c:v>
                </c:pt>
                <c:pt idx="12">
                  <c:v>Grade 10</c:v>
                </c:pt>
                <c:pt idx="13">
                  <c:v>Grade 11</c:v>
                </c:pt>
                <c:pt idx="14">
                  <c:v>Grade 12</c:v>
                </c:pt>
              </c:strCache>
            </c:strRef>
          </c:cat>
          <c:val>
            <c:numRef>
              <c:f>'School Fee -Example'!$M$20:$M$34</c:f>
              <c:numCache>
                <c:formatCode>[$฿-41E]#,##0</c:formatCode>
                <c:ptCount val="15"/>
                <c:pt idx="0">
                  <c:v>592900</c:v>
                </c:pt>
                <c:pt idx="1">
                  <c:v>695986.86</c:v>
                </c:pt>
                <c:pt idx="2">
                  <c:v>790417.63265399996</c:v>
                </c:pt>
                <c:pt idx="3">
                  <c:v>896081.66650656541</c:v>
                </c:pt>
                <c:pt idx="4">
                  <c:v>947900.3599968151</c:v>
                </c:pt>
                <c:pt idx="5">
                  <c:v>997474.81192062108</c:v>
                </c:pt>
                <c:pt idx="6">
                  <c:v>1055797.207966587</c:v>
                </c:pt>
                <c:pt idx="7">
                  <c:v>1137671.4379317521</c:v>
                </c:pt>
                <c:pt idx="8">
                  <c:v>1304508.6740098442</c:v>
                </c:pt>
                <c:pt idx="9">
                  <c:v>1381517.2522570437</c:v>
                </c:pt>
                <c:pt idx="10">
                  <c:v>1463215.6529194978</c:v>
                </c:pt>
                <c:pt idx="11">
                  <c:v>1549889.4861822953</c:v>
                </c:pt>
                <c:pt idx="12">
                  <c:v>1641841.7558907967</c:v>
                </c:pt>
                <c:pt idx="13">
                  <c:v>1905451.4464254214</c:v>
                </c:pt>
                <c:pt idx="14">
                  <c:v>2019057.4395127301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F1-CB4C-AA89-D9F663E86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overlap val="3"/>
        <c:axId val="684401375"/>
        <c:axId val="684055999"/>
      </c:barChart>
      <c:catAx>
        <c:axId val="6844013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4055999"/>
        <c:crosses val="autoZero"/>
        <c:auto val="1"/>
        <c:lblAlgn val="ctr"/>
        <c:lblOffset val="100"/>
        <c:noMultiLvlLbl val="0"/>
      </c:catAx>
      <c:valAx>
        <c:axId val="684055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฿-41E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44013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 b="1">
                <a:solidFill>
                  <a:srgbClr val="0070C0"/>
                </a:solidFill>
                <a:latin typeface="Prompt" pitchFamily="2" charset="-34"/>
                <a:cs typeface="Prompt" pitchFamily="2" charset="-34"/>
              </a:rPr>
              <a:t>ค่าใช้จ่ายทั้งหมด</a:t>
            </a:r>
            <a:endParaRPr lang="en-GB" b="1">
              <a:solidFill>
                <a:srgbClr val="0070C0"/>
              </a:solidFill>
              <a:latin typeface="Prompt" pitchFamily="2" charset="-34"/>
              <a:cs typeface="Prompt" pitchFamily="2" charset="-34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tx>
            <c:v>จ่ายครั้งเดียว</c:v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804-CA42-9BB9-6C342AAE9BB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804-CA42-9BB9-6C342AAE9BB0}"/>
              </c:ext>
            </c:extLst>
          </c:dPt>
          <c:dLbls>
            <c:dLbl>
              <c:idx val="0"/>
              <c:layout>
                <c:manualLayout>
                  <c:x val="-0.1033057851239669"/>
                  <c:y val="0.2004458410474894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B7F8FFF-B5EC-3A46-857E-F51046AB129E}" type="SERIESNAME">
                      <a:rPr lang="th-TH" sz="1400">
                        <a:solidFill>
                          <a:schemeClr val="accent6">
                            <a:lumMod val="75000"/>
                          </a:schemeClr>
                        </a:solidFill>
                        <a:latin typeface="Prompt" pitchFamily="2" charset="-34"/>
                        <a:cs typeface="Prompt" pitchFamily="2" charset="-34"/>
                      </a:rPr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t>[SERIES NAME]</a:t>
                    </a:fld>
                    <a:r>
                      <a:rPr lang="th-TH" sz="1400" baseline="0">
                        <a:solidFill>
                          <a:schemeClr val="accent6">
                            <a:lumMod val="75000"/>
                          </a:schemeClr>
                        </a:solidFill>
                        <a:latin typeface="Prompt" pitchFamily="2" charset="-34"/>
                        <a:cs typeface="Prompt" pitchFamily="2" charset="-34"/>
                      </a:rPr>
                      <a:t> </a:t>
                    </a:r>
                  </a:p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E90CF72-8F7F-964E-9C27-8CA1E55D6294}" type="VALUE">
                      <a:rPr lang="th-TH" sz="1400" baseline="0">
                        <a:solidFill>
                          <a:schemeClr val="accent6">
                            <a:lumMod val="75000"/>
                          </a:schemeClr>
                        </a:solidFill>
                        <a:latin typeface="Prompt" pitchFamily="2" charset="-34"/>
                        <a:cs typeface="Prompt" pitchFamily="2" charset="-34"/>
                      </a:rPr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t>[VALUE]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8863636363636365"/>
                      <c:h val="0.1823654390934844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1804-CA42-9BB9-6C342AAE9BB0}"/>
                </c:ext>
              </c:extLst>
            </c:dLbl>
            <c:dLbl>
              <c:idx val="1"/>
              <c:layout>
                <c:manualLayout>
                  <c:x val="0.19989392854818769"/>
                  <c:y val="-0.1634439617675269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noAutofit/>
                  </a:bodyPr>
                  <a:lstStyle/>
                  <a:p>
                    <a:pPr algn="ctr"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th-TH" sz="1400">
                        <a:solidFill>
                          <a:schemeClr val="accent1">
                            <a:lumMod val="50000"/>
                          </a:schemeClr>
                        </a:solidFill>
                        <a:latin typeface="Prompt" pitchFamily="2" charset="-34"/>
                        <a:cs typeface="Prompt" pitchFamily="2" charset="-34"/>
                      </a:rPr>
                      <a:t>จ่ายรายปี</a:t>
                    </a:r>
                    <a:r>
                      <a:rPr lang="th-TH" sz="1400" baseline="0">
                        <a:solidFill>
                          <a:schemeClr val="accent1">
                            <a:lumMod val="50000"/>
                          </a:schemeClr>
                        </a:solidFill>
                        <a:latin typeface="Prompt" pitchFamily="2" charset="-34"/>
                        <a:cs typeface="Prompt" pitchFamily="2" charset="-34"/>
                      </a:rPr>
                      <a:t> </a:t>
                    </a:r>
                  </a:p>
                  <a:p>
                    <a:pPr algn="ctr"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54F981A-7580-C04F-BA70-E3D6DE7C24D9}" type="VALUE">
                      <a:rPr lang="en-US" sz="1400" baseline="0">
                        <a:solidFill>
                          <a:schemeClr val="accent1">
                            <a:lumMod val="50000"/>
                          </a:schemeClr>
                        </a:solidFill>
                        <a:latin typeface="Prompt" pitchFamily="2" charset="-34"/>
                        <a:cs typeface="Prompt" pitchFamily="2" charset="-34"/>
                      </a:rPr>
                      <a:pPr algn="ctr"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t>[VALUE]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5697520661157025"/>
                      <c:h val="0.28712163458321249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1804-CA42-9BB9-6C342AAE9B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('School Fee -Example'!$B$6,'School Fee -Example'!$B$9)</c:f>
              <c:numCache>
                <c:formatCode>[$฿-41E]#,##0</c:formatCode>
                <c:ptCount val="2"/>
                <c:pt idx="0">
                  <c:v>668000</c:v>
                </c:pt>
                <c:pt idx="1">
                  <c:v>18379711.684173968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04-CA42-9BB9-6C342AAE9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1"/>
                <c:order val="1"/>
                <c:tx>
                  <c:v>ค่าใช้จ่ายรายปี</c:v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6-1804-CA42-9BB9-6C342AAE9BB0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8-1804-CA42-9BB9-6C342AAE9BB0}"/>
                    </c:ext>
                  </c:extLst>
                </c:dPt>
                <c:val>
                  <c:numRef>
                    <c:extLst>
                      <c:ext uri="{02D57815-91ED-43cb-92C2-25804820EDAC}">
                        <c15:formulaRef>
                          <c15:sqref>('School Fee -Example'!$C$6,'School Fee -Example'!$C$9)</c15:sqref>
                        </c15:formulaRef>
                      </c:ext>
                    </c:extLst>
                    <c:numCache>
                      <c:formatCode>[$฿-41E]#,##0</c:formatCode>
                      <c:ptCount val="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9-1804-CA42-9BB9-6C342AAE9BB0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129887</xdr:rowOff>
    </xdr:from>
    <xdr:to>
      <xdr:col>4</xdr:col>
      <xdr:colOff>577117</xdr:colOff>
      <xdr:row>15</xdr:row>
      <xdr:rowOff>456161</xdr:rowOff>
    </xdr:to>
    <xdr:graphicFrame macro="">
      <xdr:nvGraphicFramePr>
        <xdr:cNvPr id="2" name="chtIncomePct" descr="Donut chart showing percentage of income." title="Percentage of income chart">
          <a:extLst>
            <a:ext uri="{FF2B5EF4-FFF2-40B4-BE49-F238E27FC236}">
              <a16:creationId xmlns:a16="http://schemas.microsoft.com/office/drawing/2014/main" id="{02C36C78-D331-564F-B049-22CDD8A3A9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502920</xdr:colOff>
      <xdr:row>2</xdr:row>
      <xdr:rowOff>142240</xdr:rowOff>
    </xdr:from>
    <xdr:to>
      <xdr:col>12</xdr:col>
      <xdr:colOff>640080</xdr:colOff>
      <xdr:row>14</xdr:row>
      <xdr:rowOff>497840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8F32371-47D1-7145-A693-34772F14F4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269240</xdr:colOff>
      <xdr:row>2</xdr:row>
      <xdr:rowOff>193040</xdr:rowOff>
    </xdr:from>
    <xdr:to>
      <xdr:col>7</xdr:col>
      <xdr:colOff>193040</xdr:colOff>
      <xdr:row>14</xdr:row>
      <xdr:rowOff>497840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EC5E58C-9A1D-5747-87A2-EA50634A32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129887</xdr:rowOff>
    </xdr:from>
    <xdr:to>
      <xdr:col>4</xdr:col>
      <xdr:colOff>577117</xdr:colOff>
      <xdr:row>15</xdr:row>
      <xdr:rowOff>456161</xdr:rowOff>
    </xdr:to>
    <xdr:graphicFrame macro="">
      <xdr:nvGraphicFramePr>
        <xdr:cNvPr id="2" name="chtIncomePct" descr="Donut chart showing percentage of income." title="Percentage of income chart">
          <a:extLst>
            <a:ext uri="{FF2B5EF4-FFF2-40B4-BE49-F238E27FC236}">
              <a16:creationId xmlns:a16="http://schemas.microsoft.com/office/drawing/2014/main" id="{A9EE591D-A26F-364D-BE6D-9C7E4D4DCC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502920</xdr:colOff>
      <xdr:row>2</xdr:row>
      <xdr:rowOff>142240</xdr:rowOff>
    </xdr:from>
    <xdr:to>
      <xdr:col>12</xdr:col>
      <xdr:colOff>640080</xdr:colOff>
      <xdr:row>14</xdr:row>
      <xdr:rowOff>497840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813C897-28B7-E94A-97A1-21762C8B8E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269240</xdr:colOff>
      <xdr:row>2</xdr:row>
      <xdr:rowOff>193040</xdr:rowOff>
    </xdr:from>
    <xdr:to>
      <xdr:col>7</xdr:col>
      <xdr:colOff>193040</xdr:colOff>
      <xdr:row>14</xdr:row>
      <xdr:rowOff>497840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6C99632-1D83-C14C-ADAE-FC861C3EB8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D5038AC-2099-5947-BCF1-4EB36E073132}" name="MonthlyIncome4" displayName="MonthlyIncome4" ref="B19:C34" totalsRowShown="0" headerRowDxfId="33" dataDxfId="32" tableBorderDxfId="31" headerRowCellStyle="Heading 2">
  <autoFilter ref="B19:C34" xr:uid="{00000000-0009-0000-0100-000001000000}"/>
  <tableColumns count="2">
    <tableColumn id="1" xr3:uid="{30012180-577D-9D4F-8157-FC6E710EA98A}" name="รายการ" dataDxfId="3"/>
    <tableColumn id="2" xr3:uid="{9DA373C3-7E59-8148-ACD5-EDF945F432DC}" name="จำนวน (บาท)" dataDxfId="4"/>
  </tableColumns>
  <tableStyleInfo name="Personal budget table" showFirstColumn="0" showLastColumn="0" showRowStripes="1" showColumnStripes="0"/>
  <extLst>
    <ext xmlns:x14="http://schemas.microsoft.com/office/spreadsheetml/2009/9/main" uri="{504A1905-F514-4f6f-8877-14C23A59335A}">
      <x14:table altText="Monthly Income" altTextSummary="Enter monthly income sources and their amounts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9625595-5800-8C41-8367-B157E926763E}" name="MonthlyExpenses5" displayName="MonthlyExpenses5" ref="E19:M34" totalsRowShown="0" headerRowDxfId="30" dataDxfId="29" tableBorderDxfId="28" headerRowCellStyle="Heading 2">
  <autoFilter ref="E19:M34" xr:uid="{00000000-0009-0000-0100-000002000000}"/>
  <tableColumns count="9">
    <tableColumn id="1" xr3:uid="{AE0BD325-7DA1-E846-8445-09E3281AF62B}" name="ระดับชั้นปี" dataDxfId="1"/>
    <tableColumn id="4" xr3:uid="{A038AAD3-D1B2-2B45-ABEA-E769E9D3689C}" name="Year" dataDxfId="2"/>
    <tableColumn id="2" xr3:uid="{21FA4CA8-5F2D-D949-AA80-1BDFBB75F29F}" name="ค่าเทอม (รวมประเมินการขึ้นค่าเทอมรายปีและเงินเฟ้อ)" dataDxfId="27"/>
    <tableColumn id="3" xr3:uid="{1DD8C9D4-1E78-9645-BBD1-EFBE35F12BFD}" name="ค่าเทอม (ปีปัจจุบัน)" dataDxfId="26"/>
    <tableColumn id="10" xr3:uid="{3C6D8374-73F4-834D-A1B7-678C33D08727}" name="ค่าอาหาร" dataDxfId="25"/>
    <tableColumn id="8" xr3:uid="{1150C757-F8B1-CC45-9974-922DD7C70986}" name="Field Trip" dataDxfId="24"/>
    <tableColumn id="9" xr3:uid="{4BB1BF2A-0CCA-564C-BC21-F583DB3BD277}" name="อื่นๆ 1" dataDxfId="23"/>
    <tableColumn id="7" xr3:uid="{8A49838D-2139-CC40-8E86-D9A2409BDB0F}" name="อื่นๆ 2" dataDxfId="22"/>
    <tableColumn id="5" xr3:uid="{60438E03-B16B-F14E-9A95-BF506E5FA550}" name="รวมค่าใช้จ่ายต่อปี" dataDxfId="21">
      <calculatedColumnFormula>MonthlyExpenses5[[#This Row],[ค่าเทอม (รวมประเมินการขึ้นค่าเทอมรายปีและเงินเฟ้อ)]]+SUM(MonthlyExpenses5[[#This Row],[ค่าอาหาร]:[อื่นๆ 2]])</calculatedColumnFormula>
    </tableColumn>
  </tableColumns>
  <tableStyleInfo name="Personal budget table" showFirstColumn="0" showLastColumn="0" showRowStripes="1" showColumnStripes="0"/>
  <extLst>
    <ext xmlns:x14="http://schemas.microsoft.com/office/spreadsheetml/2009/9/main" uri="{504A1905-F514-4f6f-8877-14C23A59335A}">
      <x14:table altTextSummary="_x000a_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0543CBC-2B6E-CC40-92F1-5A01812E3EA0}" name="MonthlyIncome46" displayName="MonthlyIncome46" ref="B19:C34" totalsRowShown="0" headerRowDxfId="20" dataDxfId="19" tableBorderDxfId="18" headerRowCellStyle="Heading 2">
  <autoFilter ref="B19:C34" xr:uid="{00000000-0009-0000-0100-000001000000}"/>
  <tableColumns count="2">
    <tableColumn id="1" xr3:uid="{FA34073C-B2F9-804D-9329-6C28FB5E6741}" name="รายการ" dataDxfId="5"/>
    <tableColumn id="2" xr3:uid="{E45BF68A-E355-6A46-A029-BB4CE3A4209C}" name="จำนวน (บาท)" dataDxfId="6"/>
  </tableColumns>
  <tableStyleInfo name="Personal budget table" showFirstColumn="0" showLastColumn="0" showRowStripes="1" showColumnStripes="0"/>
  <extLst>
    <ext xmlns:x14="http://schemas.microsoft.com/office/spreadsheetml/2009/9/main" uri="{504A1905-F514-4f6f-8877-14C23A59335A}">
      <x14:table altText="Monthly Income" altTextSummary="Enter monthly income sources and their amounts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4DB0F40-9BF7-8546-B449-2F35A5F790B7}" name="MonthlyExpenses57" displayName="MonthlyExpenses57" ref="E19:M34" totalsRowShown="0" headerRowDxfId="17" dataDxfId="16" tableBorderDxfId="15" headerRowCellStyle="Heading 2">
  <autoFilter ref="E19:M34" xr:uid="{00000000-0009-0000-0100-000002000000}"/>
  <tableColumns count="9">
    <tableColumn id="1" xr3:uid="{886C09FE-C0BF-E04C-BCC6-7551A9050D37}" name="ระดับชั้นปี" dataDxfId="7"/>
    <tableColumn id="4" xr3:uid="{52DEF5BA-493B-1541-A411-13DE8F51A0BA}" name="Year" dataDxfId="8"/>
    <tableColumn id="2" xr3:uid="{D49B0957-6EC7-044B-9B06-84A0FE9A20E8}" name="ค่าเทอม (รวมประเมินการขึ้นค่าเทอมรายปีและเงินเฟ้อ)" dataDxfId="14"/>
    <tableColumn id="3" xr3:uid="{1F312583-74F7-DB4B-B99C-0661028DBCD9}" name="ค่าเทอม (ปีปัจจุบัน)" dataDxfId="13"/>
    <tableColumn id="10" xr3:uid="{B5F5C1FF-90E1-FE46-B11C-8934F932797C}" name="ค่าอาหาร" dataDxfId="0">
      <calculatedColumnFormula>10350*2</calculatedColumnFormula>
    </tableColumn>
    <tableColumn id="8" xr3:uid="{AE2465D5-E075-D548-B2B4-DDE25FE73C52}" name="Field Trip" dataDxfId="12"/>
    <tableColumn id="9" xr3:uid="{753DD615-5368-D841-96AD-8BC96BCC103A}" name="อื่นๆ 1" dataDxfId="11"/>
    <tableColumn id="7" xr3:uid="{20FA7E28-9979-AC40-BC0D-015F576C2E1C}" name="อื่นๆ 2" dataDxfId="10"/>
    <tableColumn id="5" xr3:uid="{5E10C91C-33D4-2F46-91BB-597AB03D96A7}" name="รวมค่าใช้จ่ายต่อปี" dataDxfId="9">
      <calculatedColumnFormula>MonthlyExpenses57[[#This Row],[ค่าเทอม (รวมประเมินการขึ้นค่าเทอมรายปีและเงินเฟ้อ)]]+SUM(MonthlyExpenses57[[#This Row],[ค่าอาหาร]:[อื่นๆ 2]])</calculatedColumnFormula>
    </tableColumn>
  </tableColumns>
  <tableStyleInfo name="Personal budget table" showFirstColumn="0" showLastColumn="0" showRowStripes="1" showColumnStripes="0"/>
  <extLst>
    <ext xmlns:x14="http://schemas.microsoft.com/office/spreadsheetml/2009/9/main" uri="{504A1905-F514-4f6f-8877-14C23A59335A}">
      <x14:table altTextSummary="_x000a_"/>
    </ext>
  </extLst>
</table>
</file>

<file path=xl/theme/theme1.xml><?xml version="1.0" encoding="utf-8"?>
<a:theme xmlns:a="http://schemas.openxmlformats.org/drawingml/2006/main" name="Personal budget2">
  <a:themeElements>
    <a:clrScheme name="Personal budget">
      <a:dk1>
        <a:sysClr val="windowText" lastClr="000000"/>
      </a:dk1>
      <a:lt1>
        <a:sysClr val="window" lastClr="FFFFFF"/>
      </a:lt1>
      <a:dk2>
        <a:srgbClr val="2A2A29"/>
      </a:dk2>
      <a:lt2>
        <a:srgbClr val="EEEEEB"/>
      </a:lt2>
      <a:accent1>
        <a:srgbClr val="0592FE"/>
      </a:accent1>
      <a:accent2>
        <a:srgbClr val="69BBFE"/>
      </a:accent2>
      <a:accent3>
        <a:srgbClr val="2EB470"/>
      </a:accent3>
      <a:accent4>
        <a:srgbClr val="F35754"/>
      </a:accent4>
      <a:accent5>
        <a:srgbClr val="B35297"/>
      </a:accent5>
      <a:accent6>
        <a:srgbClr val="FB911F"/>
      </a:accent6>
      <a:hlink>
        <a:srgbClr val="B35297"/>
      </a:hlink>
      <a:folHlink>
        <a:srgbClr val="0591FE"/>
      </a:folHlink>
    </a:clrScheme>
    <a:fontScheme name="Personal budget">
      <a:majorFont>
        <a:latin typeface="Tahoma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146AE-1CE5-8C42-870E-2A3BCE0014C8}">
  <sheetPr>
    <tabColor theme="3" tint="0.249977111117893"/>
    <pageSetUpPr fitToPage="1"/>
  </sheetPr>
  <dimension ref="A1:M36"/>
  <sheetViews>
    <sheetView showGridLines="0" tabSelected="1" zoomScaleNormal="100" workbookViewId="0">
      <selection activeCell="I34" sqref="I34"/>
    </sheetView>
  </sheetViews>
  <sheetFormatPr baseColWidth="10" defaultColWidth="9.1640625" defaultRowHeight="27.75" customHeight="1"/>
  <cols>
    <col min="1" max="1" width="4.5" style="12" customWidth="1"/>
    <col min="2" max="2" width="18.83203125" style="12" customWidth="1"/>
    <col min="3" max="3" width="14.83203125" style="14" customWidth="1"/>
    <col min="4" max="4" width="6.5" style="12" customWidth="1"/>
    <col min="5" max="5" width="15.5" style="12" customWidth="1"/>
    <col min="6" max="6" width="5.83203125" style="32" hidden="1" customWidth="1"/>
    <col min="7" max="7" width="19.33203125" style="13" customWidth="1"/>
    <col min="8" max="9" width="15.83203125" style="14" customWidth="1"/>
    <col min="10" max="11" width="13.6640625" style="12" customWidth="1"/>
    <col min="12" max="12" width="15.6640625" style="13" customWidth="1"/>
    <col min="13" max="13" width="14.6640625" style="14" customWidth="1"/>
    <col min="14" max="16384" width="9.1640625" style="12"/>
  </cols>
  <sheetData>
    <row r="1" spans="1:13" s="3" customFormat="1" ht="5.25" customHeight="1">
      <c r="A1" s="2"/>
      <c r="B1" s="2"/>
      <c r="C1" s="2"/>
      <c r="D1" s="2"/>
      <c r="E1" s="2"/>
      <c r="F1" s="23"/>
      <c r="G1" s="2"/>
      <c r="H1" s="2"/>
      <c r="I1" s="2"/>
      <c r="J1" s="2"/>
      <c r="K1" s="2"/>
      <c r="L1" s="2"/>
      <c r="M1" s="2"/>
    </row>
    <row r="2" spans="1:13" s="5" customFormat="1" ht="40.5" customHeight="1">
      <c r="A2" s="4"/>
      <c r="B2" s="4" t="s">
        <v>1</v>
      </c>
      <c r="C2" s="4"/>
      <c r="D2" s="4"/>
      <c r="E2" s="4"/>
      <c r="F2" s="24"/>
      <c r="G2" s="4"/>
      <c r="H2" s="4"/>
      <c r="I2" s="4"/>
      <c r="J2" s="4"/>
      <c r="K2" s="4"/>
      <c r="L2" s="4"/>
      <c r="M2" s="4"/>
    </row>
    <row r="3" spans="1:13" s="3" customFormat="1" ht="33" customHeight="1">
      <c r="B3" s="6" t="s">
        <v>32</v>
      </c>
      <c r="F3" s="25"/>
      <c r="G3" s="45"/>
      <c r="H3" s="46"/>
      <c r="I3" s="46"/>
      <c r="J3" s="46"/>
    </row>
    <row r="4" spans="1:13" s="3" customFormat="1" ht="18.75" customHeight="1">
      <c r="B4" s="56" t="s">
        <v>33</v>
      </c>
      <c r="C4" s="56"/>
      <c r="E4" s="7"/>
      <c r="F4" s="26"/>
      <c r="G4" s="57"/>
      <c r="H4" s="57"/>
      <c r="I4" s="47"/>
      <c r="J4" s="46"/>
    </row>
    <row r="5" spans="1:13" s="3" customFormat="1" ht="3.75" customHeight="1">
      <c r="B5" s="8"/>
      <c r="C5" s="8"/>
      <c r="E5" s="7"/>
      <c r="F5" s="26"/>
      <c r="G5" s="48"/>
      <c r="H5" s="48"/>
      <c r="I5" s="48"/>
      <c r="J5" s="46"/>
    </row>
    <row r="6" spans="1:13" s="3" customFormat="1" ht="46.5" customHeight="1">
      <c r="B6" s="58">
        <f>C36</f>
        <v>0</v>
      </c>
      <c r="C6" s="58"/>
      <c r="E6" s="7"/>
      <c r="F6" s="26"/>
      <c r="G6" s="59"/>
      <c r="H6" s="59"/>
      <c r="I6" s="49"/>
      <c r="J6" s="46"/>
      <c r="L6" s="7"/>
      <c r="M6" s="9"/>
    </row>
    <row r="7" spans="1:13" s="3" customFormat="1" ht="18.75" customHeight="1">
      <c r="B7" s="56" t="s">
        <v>34</v>
      </c>
      <c r="C7" s="56"/>
      <c r="F7" s="25"/>
      <c r="G7" s="57"/>
      <c r="H7" s="57"/>
      <c r="I7" s="47"/>
      <c r="J7" s="46"/>
      <c r="L7" s="7"/>
      <c r="M7" s="9"/>
    </row>
    <row r="8" spans="1:13" s="3" customFormat="1" ht="3.75" customHeight="1">
      <c r="B8" s="8"/>
      <c r="C8" s="8"/>
      <c r="F8" s="25"/>
      <c r="G8" s="48"/>
      <c r="H8" s="48"/>
      <c r="I8" s="48"/>
      <c r="J8" s="46"/>
      <c r="L8" s="7"/>
      <c r="M8" s="9"/>
    </row>
    <row r="9" spans="1:13" s="3" customFormat="1" ht="46.5" customHeight="1">
      <c r="B9" s="58">
        <f>M36</f>
        <v>0</v>
      </c>
      <c r="C9" s="58"/>
      <c r="E9" s="10"/>
      <c r="F9" s="27"/>
      <c r="G9" s="59"/>
      <c r="H9" s="59"/>
      <c r="I9" s="49"/>
      <c r="J9" s="46"/>
    </row>
    <row r="10" spans="1:13" s="3" customFormat="1" ht="18.75" customHeight="1">
      <c r="A10" s="10"/>
      <c r="B10" s="56" t="s">
        <v>35</v>
      </c>
      <c r="C10" s="56"/>
      <c r="E10" s="10"/>
      <c r="F10" s="27"/>
      <c r="G10" s="57"/>
      <c r="H10" s="57"/>
      <c r="I10" s="47"/>
      <c r="J10" s="46"/>
    </row>
    <row r="11" spans="1:13" s="3" customFormat="1" ht="3.75" customHeight="1">
      <c r="A11" s="10"/>
      <c r="B11" s="8"/>
      <c r="C11" s="8"/>
      <c r="E11" s="10"/>
      <c r="F11" s="27"/>
      <c r="G11" s="48"/>
      <c r="H11" s="48"/>
      <c r="I11" s="48"/>
      <c r="J11" s="46"/>
    </row>
    <row r="12" spans="1:13" s="3" customFormat="1" ht="46.5" customHeight="1">
      <c r="A12" s="10"/>
      <c r="B12" s="60">
        <v>0.03</v>
      </c>
      <c r="C12" s="60"/>
      <c r="E12" s="16"/>
      <c r="F12" s="28"/>
      <c r="G12" s="61"/>
      <c r="H12" s="61"/>
      <c r="I12" s="50"/>
      <c r="J12" s="46"/>
    </row>
    <row r="13" spans="1:13" s="3" customFormat="1" ht="18.75" customHeight="1">
      <c r="A13" s="10"/>
      <c r="B13" s="56" t="s">
        <v>36</v>
      </c>
      <c r="C13" s="56"/>
      <c r="E13" s="10"/>
      <c r="F13" s="27"/>
      <c r="G13" s="57"/>
      <c r="H13" s="57"/>
      <c r="I13" s="47"/>
      <c r="J13" s="46"/>
    </row>
    <row r="14" spans="1:13" s="3" customFormat="1" ht="3.75" customHeight="1">
      <c r="A14" s="10"/>
      <c r="B14" s="8"/>
      <c r="C14" s="8"/>
      <c r="E14" s="10"/>
      <c r="F14" s="27"/>
      <c r="G14" s="48"/>
      <c r="H14" s="48"/>
      <c r="I14" s="48"/>
      <c r="J14" s="46"/>
    </row>
    <row r="15" spans="1:13" s="3" customFormat="1" ht="46.5" customHeight="1">
      <c r="A15" s="10"/>
      <c r="B15" s="60">
        <v>0.03</v>
      </c>
      <c r="C15" s="60"/>
      <c r="E15" s="16"/>
      <c r="F15" s="28"/>
      <c r="G15" s="61"/>
      <c r="H15" s="61"/>
      <c r="I15" s="50"/>
      <c r="J15" s="46"/>
    </row>
    <row r="16" spans="1:13" s="3" customFormat="1" ht="46.5" customHeight="1">
      <c r="A16" s="10"/>
      <c r="B16" s="21"/>
      <c r="C16" s="21"/>
      <c r="E16" s="16"/>
      <c r="F16" s="28"/>
      <c r="G16" s="50"/>
      <c r="H16" s="50"/>
      <c r="I16" s="50"/>
      <c r="J16" s="46"/>
    </row>
    <row r="17" spans="2:13" s="3" customFormat="1" ht="29" customHeight="1">
      <c r="B17" s="17" t="s">
        <v>2</v>
      </c>
      <c r="C17" s="18"/>
      <c r="D17" s="19"/>
      <c r="E17" s="17" t="s">
        <v>21</v>
      </c>
      <c r="F17" s="29"/>
      <c r="G17" s="18"/>
      <c r="H17" s="18"/>
      <c r="I17" s="18"/>
      <c r="J17" s="18"/>
      <c r="K17" s="18"/>
      <c r="L17" s="18"/>
      <c r="M17" s="18"/>
    </row>
    <row r="18" spans="2:13" s="3" customFormat="1" ht="14" customHeight="1">
      <c r="B18" s="17"/>
      <c r="C18" s="18"/>
      <c r="D18" s="19"/>
      <c r="E18" s="17"/>
      <c r="F18" s="29"/>
      <c r="G18" s="18"/>
      <c r="H18" s="18"/>
      <c r="I18" s="18"/>
      <c r="J18" s="18"/>
      <c r="K18" s="18"/>
      <c r="L18" s="18"/>
      <c r="M18" s="18"/>
    </row>
    <row r="19" spans="2:13" s="15" customFormat="1" ht="89" customHeight="1">
      <c r="B19" s="35" t="s">
        <v>3</v>
      </c>
      <c r="C19" s="35" t="s">
        <v>4</v>
      </c>
      <c r="E19" s="36" t="s">
        <v>30</v>
      </c>
      <c r="F19" s="36" t="s">
        <v>38</v>
      </c>
      <c r="G19" s="38" t="s">
        <v>29</v>
      </c>
      <c r="H19" s="37" t="s">
        <v>31</v>
      </c>
      <c r="I19" s="36" t="s">
        <v>22</v>
      </c>
      <c r="J19" s="36" t="s">
        <v>37</v>
      </c>
      <c r="K19" s="36" t="s">
        <v>39</v>
      </c>
      <c r="L19" s="36" t="s">
        <v>40</v>
      </c>
      <c r="M19" s="41" t="s">
        <v>48</v>
      </c>
    </row>
    <row r="20" spans="2:13" s="3" customFormat="1" ht="28" customHeight="1">
      <c r="B20" s="62" t="s">
        <v>5</v>
      </c>
      <c r="C20" s="33"/>
      <c r="E20" s="62" t="s">
        <v>6</v>
      </c>
      <c r="F20" s="30">
        <v>0</v>
      </c>
      <c r="G20" s="39">
        <f>MonthlyExpenses5[[#This Row],[ค่าเทอม (ปีปัจจุบัน)]]</f>
        <v>0</v>
      </c>
      <c r="H20" s="33"/>
      <c r="I20" s="33"/>
      <c r="J20" s="33"/>
      <c r="K20" s="33"/>
      <c r="L20" s="33"/>
      <c r="M20" s="44">
        <f>MonthlyExpenses5[[#This Row],[ค่าเทอม (รวมประเมินการขึ้นค่าเทอมรายปีและเงินเฟ้อ)]]+SUM(MonthlyExpenses5[[#This Row],[ค่าอาหาร]:[อื่นๆ 2]])</f>
        <v>0</v>
      </c>
    </row>
    <row r="21" spans="2:13" s="3" customFormat="1" ht="28" customHeight="1">
      <c r="B21" s="62" t="s">
        <v>23</v>
      </c>
      <c r="C21" s="33"/>
      <c r="E21" s="62" t="s">
        <v>7</v>
      </c>
      <c r="F21" s="30">
        <v>1</v>
      </c>
      <c r="G21" s="39">
        <f>MonthlyExpenses5[[#This Row],[ค่าเทอม (ปีปัจจุบัน)]]*(1+$B$12)^MonthlyExpenses5[[#This Row],[Year]]*(1+$B$15)^MonthlyExpenses5[[#This Row],[Year]]</f>
        <v>0</v>
      </c>
      <c r="H21" s="33"/>
      <c r="I21" s="33"/>
      <c r="J21" s="33"/>
      <c r="K21" s="33"/>
      <c r="L21" s="33"/>
      <c r="M21" s="44">
        <f>MonthlyExpenses5[[#This Row],[ค่าเทอม (รวมประเมินการขึ้นค่าเทอมรายปีและเงินเฟ้อ)]]+SUM(MonthlyExpenses5[[#This Row],[ค่าอาหาร]:[อื่นๆ 2]])</f>
        <v>0</v>
      </c>
    </row>
    <row r="22" spans="2:13" s="3" customFormat="1" ht="28" customHeight="1">
      <c r="B22" s="62" t="s">
        <v>24</v>
      </c>
      <c r="C22" s="33"/>
      <c r="E22" s="62" t="s">
        <v>8</v>
      </c>
      <c r="F22" s="30">
        <v>2</v>
      </c>
      <c r="G22" s="39">
        <f>MonthlyExpenses5[[#This Row],[ค่าเทอม (ปีปัจจุบัน)]]*(1+$B$12)^MonthlyExpenses5[[#This Row],[Year]]*(1+$B$15)^MonthlyExpenses5[[#This Row],[Year]]</f>
        <v>0</v>
      </c>
      <c r="H22" s="33"/>
      <c r="I22" s="33"/>
      <c r="J22" s="33"/>
      <c r="K22" s="33"/>
      <c r="L22" s="33"/>
      <c r="M22" s="44">
        <f>MonthlyExpenses5[[#This Row],[ค่าเทอม (รวมประเมินการขึ้นค่าเทอมรายปีและเงินเฟ้อ)]]+SUM(MonthlyExpenses5[[#This Row],[ค่าอาหาร]:[อื่นๆ 2]])</f>
        <v>0</v>
      </c>
    </row>
    <row r="23" spans="2:13" s="3" customFormat="1" ht="28" customHeight="1">
      <c r="B23" s="62" t="s">
        <v>39</v>
      </c>
      <c r="C23" s="33"/>
      <c r="E23" s="62" t="s">
        <v>9</v>
      </c>
      <c r="F23" s="30">
        <v>3</v>
      </c>
      <c r="G23" s="39">
        <f>MonthlyExpenses5[[#This Row],[ค่าเทอม (ปีปัจจุบัน)]]*(1+$B$12)^MonthlyExpenses5[[#This Row],[Year]]*(1+$B$15)^MonthlyExpenses5[[#This Row],[Year]]</f>
        <v>0</v>
      </c>
      <c r="H23" s="33"/>
      <c r="I23" s="33"/>
      <c r="J23" s="33"/>
      <c r="K23" s="33"/>
      <c r="L23" s="33"/>
      <c r="M23" s="44">
        <f>MonthlyExpenses5[[#This Row],[ค่าเทอม (รวมประเมินการขึ้นค่าเทอมรายปีและเงินเฟ้อ)]]+SUM(MonthlyExpenses5[[#This Row],[ค่าอาหาร]:[อื่นๆ 2]])</f>
        <v>0</v>
      </c>
    </row>
    <row r="24" spans="2:13" s="3" customFormat="1" ht="28" customHeight="1">
      <c r="B24" s="62" t="s">
        <v>40</v>
      </c>
      <c r="C24" s="33"/>
      <c r="E24" s="62" t="s">
        <v>10</v>
      </c>
      <c r="F24" s="30">
        <v>4</v>
      </c>
      <c r="G24" s="39">
        <f>MonthlyExpenses5[[#This Row],[ค่าเทอม (ปีปัจจุบัน)]]*(1+$B$12)^MonthlyExpenses5[[#This Row],[Year]]*(1+$B$15)^MonthlyExpenses5[[#This Row],[Year]]</f>
        <v>0</v>
      </c>
      <c r="H24" s="33"/>
      <c r="I24" s="33"/>
      <c r="J24" s="33"/>
      <c r="K24" s="33"/>
      <c r="L24" s="33"/>
      <c r="M24" s="44">
        <f>MonthlyExpenses5[[#This Row],[ค่าเทอม (รวมประเมินการขึ้นค่าเทอมรายปีและเงินเฟ้อ)]]+SUM(MonthlyExpenses5[[#This Row],[ค่าอาหาร]:[อื่นๆ 2]])</f>
        <v>0</v>
      </c>
    </row>
    <row r="25" spans="2:13" s="3" customFormat="1" ht="28" customHeight="1">
      <c r="B25" s="62" t="s">
        <v>41</v>
      </c>
      <c r="C25" s="33"/>
      <c r="E25" s="62" t="s">
        <v>11</v>
      </c>
      <c r="F25" s="30">
        <v>5</v>
      </c>
      <c r="G25" s="39">
        <f>MonthlyExpenses5[[#This Row],[ค่าเทอม (ปีปัจจุบัน)]]*(1+$B$12)^MonthlyExpenses5[[#This Row],[Year]]*(1+$B$15)^MonthlyExpenses5[[#This Row],[Year]]</f>
        <v>0</v>
      </c>
      <c r="H25" s="33"/>
      <c r="I25" s="33"/>
      <c r="J25" s="33"/>
      <c r="K25" s="33"/>
      <c r="L25" s="33"/>
      <c r="M25" s="44">
        <f>MonthlyExpenses5[[#This Row],[ค่าเทอม (รวมประเมินการขึ้นค่าเทอมรายปีและเงินเฟ้อ)]]+SUM(MonthlyExpenses5[[#This Row],[ค่าอาหาร]:[อื่นๆ 2]])</f>
        <v>0</v>
      </c>
    </row>
    <row r="26" spans="2:13" s="3" customFormat="1" ht="28" customHeight="1">
      <c r="B26" s="62" t="s">
        <v>42</v>
      </c>
      <c r="C26" s="33"/>
      <c r="E26" s="62" t="s">
        <v>12</v>
      </c>
      <c r="F26" s="30">
        <v>6</v>
      </c>
      <c r="G26" s="39">
        <f>MonthlyExpenses5[[#This Row],[ค่าเทอม (ปีปัจจุบัน)]]*(1+$B$12)^MonthlyExpenses5[[#This Row],[Year]]*(1+$B$15)^MonthlyExpenses5[[#This Row],[Year]]</f>
        <v>0</v>
      </c>
      <c r="H26" s="33"/>
      <c r="I26" s="33"/>
      <c r="J26" s="33"/>
      <c r="K26" s="33"/>
      <c r="L26" s="33"/>
      <c r="M26" s="44">
        <f>MonthlyExpenses5[[#This Row],[ค่าเทอม (รวมประเมินการขึ้นค่าเทอมรายปีและเงินเฟ้อ)]]+SUM(MonthlyExpenses5[[#This Row],[ค่าอาหาร]:[อื่นๆ 2]])</f>
        <v>0</v>
      </c>
    </row>
    <row r="27" spans="2:13" s="3" customFormat="1" ht="28" customHeight="1">
      <c r="B27" s="62" t="s">
        <v>43</v>
      </c>
      <c r="C27" s="33"/>
      <c r="E27" s="62" t="s">
        <v>13</v>
      </c>
      <c r="F27" s="30">
        <v>7</v>
      </c>
      <c r="G27" s="39">
        <f>MonthlyExpenses5[[#This Row],[ค่าเทอม (ปีปัจจุบัน)]]*(1+$B$12)^MonthlyExpenses5[[#This Row],[Year]]*(1+$B$15)^MonthlyExpenses5[[#This Row],[Year]]</f>
        <v>0</v>
      </c>
      <c r="H27" s="33"/>
      <c r="I27" s="33"/>
      <c r="J27" s="33"/>
      <c r="K27" s="33"/>
      <c r="L27" s="33"/>
      <c r="M27" s="44">
        <f>MonthlyExpenses5[[#This Row],[ค่าเทอม (รวมประเมินการขึ้นค่าเทอมรายปีและเงินเฟ้อ)]]+SUM(MonthlyExpenses5[[#This Row],[ค่าอาหาร]:[อื่นๆ 2]])</f>
        <v>0</v>
      </c>
    </row>
    <row r="28" spans="2:13" s="3" customFormat="1" ht="28" customHeight="1">
      <c r="B28" s="62" t="s">
        <v>44</v>
      </c>
      <c r="C28" s="33"/>
      <c r="E28" s="62" t="s">
        <v>14</v>
      </c>
      <c r="F28" s="30">
        <v>8</v>
      </c>
      <c r="G28" s="39">
        <f>MonthlyExpenses5[[#This Row],[ค่าเทอม (ปีปัจจุบัน)]]*(1+$B$12)^MonthlyExpenses5[[#This Row],[Year]]*(1+$B$15)^MonthlyExpenses5[[#This Row],[Year]]</f>
        <v>0</v>
      </c>
      <c r="H28" s="33"/>
      <c r="I28" s="33"/>
      <c r="J28" s="33"/>
      <c r="K28" s="33"/>
      <c r="L28" s="33"/>
      <c r="M28" s="44">
        <f>MonthlyExpenses5[[#This Row],[ค่าเทอม (รวมประเมินการขึ้นค่าเทอมรายปีและเงินเฟ้อ)]]+SUM(MonthlyExpenses5[[#This Row],[ค่าอาหาร]:[อื่นๆ 2]])</f>
        <v>0</v>
      </c>
    </row>
    <row r="29" spans="2:13" s="3" customFormat="1" ht="28" customHeight="1">
      <c r="B29" s="62" t="s">
        <v>45</v>
      </c>
      <c r="C29" s="33"/>
      <c r="E29" s="62" t="s">
        <v>15</v>
      </c>
      <c r="F29" s="30">
        <v>9</v>
      </c>
      <c r="G29" s="39">
        <f>MonthlyExpenses5[[#This Row],[ค่าเทอม (ปีปัจจุบัน)]]*(1+$B$12)^MonthlyExpenses5[[#This Row],[Year]]*(1+$B$15)^MonthlyExpenses5[[#This Row],[Year]]</f>
        <v>0</v>
      </c>
      <c r="H29" s="33"/>
      <c r="I29" s="33"/>
      <c r="J29" s="33"/>
      <c r="K29" s="33"/>
      <c r="L29" s="33"/>
      <c r="M29" s="44">
        <f>MonthlyExpenses5[[#This Row],[ค่าเทอม (รวมประเมินการขึ้นค่าเทอมรายปีและเงินเฟ้อ)]]+SUM(MonthlyExpenses5[[#This Row],[ค่าอาหาร]:[อื่นๆ 2]])</f>
        <v>0</v>
      </c>
    </row>
    <row r="30" spans="2:13" s="3" customFormat="1" ht="28" customHeight="1">
      <c r="B30" s="62" t="s">
        <v>46</v>
      </c>
      <c r="C30" s="33"/>
      <c r="E30" s="62" t="s">
        <v>16</v>
      </c>
      <c r="F30" s="30">
        <v>10</v>
      </c>
      <c r="G30" s="39">
        <f>MonthlyExpenses5[[#This Row],[ค่าเทอม (ปีปัจจุบัน)]]*(1+$B$12)^MonthlyExpenses5[[#This Row],[Year]]*(1+$B$15)^MonthlyExpenses5[[#This Row],[Year]]</f>
        <v>0</v>
      </c>
      <c r="H30" s="33"/>
      <c r="I30" s="33"/>
      <c r="J30" s="33"/>
      <c r="K30" s="33"/>
      <c r="L30" s="33"/>
      <c r="M30" s="44">
        <f>MonthlyExpenses5[[#This Row],[ค่าเทอม (รวมประเมินการขึ้นค่าเทอมรายปีและเงินเฟ้อ)]]+SUM(MonthlyExpenses5[[#This Row],[ค่าอาหาร]:[อื่นๆ 2]])</f>
        <v>0</v>
      </c>
    </row>
    <row r="31" spans="2:13" s="3" customFormat="1" ht="28" customHeight="1">
      <c r="B31" s="62" t="s">
        <v>47</v>
      </c>
      <c r="C31" s="33"/>
      <c r="E31" s="62" t="s">
        <v>17</v>
      </c>
      <c r="F31" s="30">
        <v>11</v>
      </c>
      <c r="G31" s="39">
        <f>MonthlyExpenses5[[#This Row],[ค่าเทอม (ปีปัจจุบัน)]]*(1+$B$12)^MonthlyExpenses5[[#This Row],[Year]]*(1+$B$15)^MonthlyExpenses5[[#This Row],[Year]]</f>
        <v>0</v>
      </c>
      <c r="H31" s="33"/>
      <c r="I31" s="33"/>
      <c r="J31" s="33"/>
      <c r="K31" s="33"/>
      <c r="L31" s="33"/>
      <c r="M31" s="44">
        <f>MonthlyExpenses5[[#This Row],[ค่าเทอม (รวมประเมินการขึ้นค่าเทอมรายปีและเงินเฟ้อ)]]+SUM(MonthlyExpenses5[[#This Row],[ค่าอาหาร]:[อื่นๆ 2]])</f>
        <v>0</v>
      </c>
    </row>
    <row r="32" spans="2:13" s="3" customFormat="1" ht="28" customHeight="1">
      <c r="B32" s="62" t="s">
        <v>45</v>
      </c>
      <c r="C32" s="33"/>
      <c r="E32" s="62" t="s">
        <v>18</v>
      </c>
      <c r="F32" s="30">
        <v>12</v>
      </c>
      <c r="G32" s="39">
        <f>MonthlyExpenses5[[#This Row],[ค่าเทอม (ปีปัจจุบัน)]]*(1+$B$12)^MonthlyExpenses5[[#This Row],[Year]]*(1+$B$15)^MonthlyExpenses5[[#This Row],[Year]]</f>
        <v>0</v>
      </c>
      <c r="H32" s="33"/>
      <c r="I32" s="33"/>
      <c r="J32" s="33"/>
      <c r="K32" s="33"/>
      <c r="L32" s="33"/>
      <c r="M32" s="44">
        <f>MonthlyExpenses5[[#This Row],[ค่าเทอม (รวมประเมินการขึ้นค่าเทอมรายปีและเงินเฟ้อ)]]+SUM(MonthlyExpenses5[[#This Row],[ค่าอาหาร]:[อื่นๆ 2]])</f>
        <v>0</v>
      </c>
    </row>
    <row r="33" spans="2:13" s="3" customFormat="1" ht="27.75" customHeight="1">
      <c r="B33" s="62" t="s">
        <v>46</v>
      </c>
      <c r="C33" s="33"/>
      <c r="E33" s="62" t="s">
        <v>19</v>
      </c>
      <c r="F33" s="30">
        <v>13</v>
      </c>
      <c r="G33" s="39">
        <f>MonthlyExpenses5[[#This Row],[ค่าเทอม (ปีปัจจุบัน)]]*(1+$B$12)^MonthlyExpenses5[[#This Row],[Year]]*(1+$B$15)^MonthlyExpenses5[[#This Row],[Year]]</f>
        <v>0</v>
      </c>
      <c r="H33" s="33"/>
      <c r="I33" s="33"/>
      <c r="J33" s="33"/>
      <c r="K33" s="33"/>
      <c r="L33" s="33"/>
      <c r="M33" s="44">
        <f>MonthlyExpenses5[[#This Row],[ค่าเทอม (รวมประเมินการขึ้นค่าเทอมรายปีและเงินเฟ้อ)]]+SUM(MonthlyExpenses5[[#This Row],[ค่าอาหาร]:[อื่นๆ 2]])</f>
        <v>0</v>
      </c>
    </row>
    <row r="34" spans="2:13" s="3" customFormat="1" ht="27.75" customHeight="1">
      <c r="B34" s="62" t="s">
        <v>47</v>
      </c>
      <c r="C34" s="33"/>
      <c r="E34" s="62" t="s">
        <v>20</v>
      </c>
      <c r="F34" s="30">
        <v>14</v>
      </c>
      <c r="G34" s="39">
        <f>MonthlyExpenses5[[#This Row],[ค่าเทอม (ปีปัจจุบัน)]]*(1+$B$12)^MonthlyExpenses5[[#This Row],[Year]]*(1+$B$15)^MonthlyExpenses5[[#This Row],[Year]]</f>
        <v>0</v>
      </c>
      <c r="H34" s="33"/>
      <c r="I34" s="33"/>
      <c r="J34" s="33"/>
      <c r="K34" s="33"/>
      <c r="L34" s="33"/>
      <c r="M34" s="44">
        <f>MonthlyExpenses5[[#This Row],[ค่าเทอม (รวมประเมินการขึ้นค่าเทอมรายปีและเงินเฟ้อ)]]+SUM(MonthlyExpenses5[[#This Row],[ค่าอาหาร]:[อื่นๆ 2]])</f>
        <v>0</v>
      </c>
    </row>
    <row r="35" spans="2:13" s="3" customFormat="1" ht="14" customHeight="1">
      <c r="C35" s="11"/>
      <c r="F35" s="25"/>
      <c r="G35" s="20"/>
      <c r="H35" s="11"/>
      <c r="I35" s="11"/>
      <c r="J35" s="11"/>
      <c r="K35" s="11"/>
      <c r="L35" s="20"/>
      <c r="M35" s="11"/>
    </row>
    <row r="36" spans="2:13" ht="27.75" customHeight="1">
      <c r="B36" s="40" t="s">
        <v>28</v>
      </c>
      <c r="C36" s="43">
        <f>SUM(C20:C35)</f>
        <v>0</v>
      </c>
      <c r="D36" s="22"/>
      <c r="E36" s="22"/>
      <c r="F36" s="31"/>
      <c r="G36" s="42">
        <f t="shared" ref="G36:M36" si="0">SUM(G20:G35)</f>
        <v>0</v>
      </c>
      <c r="H36" s="43">
        <f t="shared" si="0"/>
        <v>0</v>
      </c>
      <c r="I36" s="43">
        <f t="shared" si="0"/>
        <v>0</v>
      </c>
      <c r="J36" s="43">
        <f t="shared" si="0"/>
        <v>0</v>
      </c>
      <c r="K36" s="43">
        <f t="shared" si="0"/>
        <v>0</v>
      </c>
      <c r="L36" s="43">
        <f t="shared" si="0"/>
        <v>0</v>
      </c>
      <c r="M36" s="51">
        <f t="shared" si="0"/>
        <v>0</v>
      </c>
    </row>
  </sheetData>
  <mergeCells count="16">
    <mergeCell ref="B13:C13"/>
    <mergeCell ref="G13:H13"/>
    <mergeCell ref="B15:C15"/>
    <mergeCell ref="G15:H15"/>
    <mergeCell ref="B9:C9"/>
    <mergeCell ref="G9:H9"/>
    <mergeCell ref="B10:C10"/>
    <mergeCell ref="G10:H10"/>
    <mergeCell ref="B12:C12"/>
    <mergeCell ref="G12:H12"/>
    <mergeCell ref="B4:C4"/>
    <mergeCell ref="G4:H4"/>
    <mergeCell ref="B6:C6"/>
    <mergeCell ref="G6:H6"/>
    <mergeCell ref="B7:C7"/>
    <mergeCell ref="G7:H7"/>
  </mergeCells>
  <phoneticPr fontId="14" type="noConversion"/>
  <printOptions horizontalCentered="1"/>
  <pageMargins left="0.4" right="0.4" top="0.4" bottom="0.4" header="0.25" footer="0.25"/>
  <pageSetup paperSize="9" scale="51" fitToHeight="0" orientation="portrait" r:id="rId1"/>
  <headerFooter differentFirst="1">
    <oddFooter>&amp;CPage &amp;P of &amp;N</oddFooter>
  </headerFooter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63CE9-DC6F-154E-BF2F-F61F3A090465}">
  <sheetPr>
    <tabColor theme="3" tint="0.249977111117893"/>
    <pageSetUpPr fitToPage="1"/>
  </sheetPr>
  <dimension ref="A1:M36"/>
  <sheetViews>
    <sheetView showGridLines="0" zoomScaleNormal="100" workbookViewId="0">
      <selection activeCell="B6" sqref="B6:C6"/>
    </sheetView>
  </sheetViews>
  <sheetFormatPr baseColWidth="10" defaultColWidth="9.1640625" defaultRowHeight="27.75" customHeight="1"/>
  <cols>
    <col min="1" max="1" width="4.5" style="12" customWidth="1"/>
    <col min="2" max="2" width="18.83203125" style="12" customWidth="1"/>
    <col min="3" max="3" width="14.83203125" style="14" customWidth="1"/>
    <col min="4" max="4" width="6.5" style="12" customWidth="1"/>
    <col min="5" max="5" width="15.5" style="12" customWidth="1"/>
    <col min="6" max="6" width="5.83203125" style="32" hidden="1" customWidth="1"/>
    <col min="7" max="7" width="19.33203125" style="13" customWidth="1"/>
    <col min="8" max="9" width="15.83203125" style="14" customWidth="1"/>
    <col min="10" max="11" width="13.6640625" style="12" customWidth="1"/>
    <col min="12" max="12" width="15.6640625" style="13" customWidth="1"/>
    <col min="13" max="13" width="14.6640625" style="14" customWidth="1"/>
    <col min="14" max="16384" width="9.1640625" style="12"/>
  </cols>
  <sheetData>
    <row r="1" spans="1:13" s="3" customFormat="1" ht="5.25" customHeight="1">
      <c r="A1" s="2"/>
      <c r="B1" s="2"/>
      <c r="C1" s="2"/>
      <c r="D1" s="2"/>
      <c r="E1" s="2"/>
      <c r="F1" s="23"/>
      <c r="G1" s="2"/>
      <c r="H1" s="2"/>
      <c r="I1" s="2"/>
      <c r="J1" s="2"/>
      <c r="K1" s="2"/>
      <c r="L1" s="2"/>
      <c r="M1" s="2"/>
    </row>
    <row r="2" spans="1:13" s="5" customFormat="1" ht="40.5" customHeight="1">
      <c r="A2" s="4"/>
      <c r="B2" s="4" t="s">
        <v>1</v>
      </c>
      <c r="C2" s="4"/>
      <c r="D2" s="4"/>
      <c r="E2" s="4"/>
      <c r="F2" s="24"/>
      <c r="G2" s="4"/>
      <c r="H2" s="4"/>
      <c r="I2" s="4"/>
      <c r="J2" s="4"/>
      <c r="K2" s="4"/>
      <c r="L2" s="4"/>
      <c r="M2" s="4"/>
    </row>
    <row r="3" spans="1:13" s="3" customFormat="1" ht="33" customHeight="1">
      <c r="B3" s="6" t="s">
        <v>32</v>
      </c>
      <c r="F3" s="25"/>
      <c r="G3" s="45"/>
      <c r="H3" s="46"/>
      <c r="I3" s="46"/>
      <c r="J3" s="46"/>
    </row>
    <row r="4" spans="1:13" s="3" customFormat="1" ht="18.75" customHeight="1">
      <c r="B4" s="56" t="s">
        <v>33</v>
      </c>
      <c r="C4" s="56"/>
      <c r="E4" s="7"/>
      <c r="F4" s="26"/>
      <c r="G4" s="57"/>
      <c r="H4" s="57"/>
      <c r="I4" s="52"/>
      <c r="J4" s="46"/>
    </row>
    <row r="5" spans="1:13" s="3" customFormat="1" ht="3.75" customHeight="1">
      <c r="B5" s="8"/>
      <c r="C5" s="8"/>
      <c r="E5" s="7"/>
      <c r="F5" s="26"/>
      <c r="G5" s="48"/>
      <c r="H5" s="48"/>
      <c r="I5" s="48"/>
      <c r="J5" s="46"/>
    </row>
    <row r="6" spans="1:13" s="3" customFormat="1" ht="46.5" customHeight="1">
      <c r="B6" s="58">
        <f>C36</f>
        <v>668000</v>
      </c>
      <c r="C6" s="58"/>
      <c r="E6" s="7"/>
      <c r="F6" s="26"/>
      <c r="G6" s="59"/>
      <c r="H6" s="59"/>
      <c r="I6" s="55"/>
      <c r="J6" s="46"/>
      <c r="L6" s="7"/>
      <c r="M6" s="9"/>
    </row>
    <row r="7" spans="1:13" s="3" customFormat="1" ht="18.75" customHeight="1">
      <c r="B7" s="56" t="s">
        <v>34</v>
      </c>
      <c r="C7" s="56"/>
      <c r="F7" s="25"/>
      <c r="G7" s="57"/>
      <c r="H7" s="57"/>
      <c r="I7" s="52"/>
      <c r="J7" s="46"/>
      <c r="L7" s="7"/>
      <c r="M7" s="9"/>
    </row>
    <row r="8" spans="1:13" s="3" customFormat="1" ht="3.75" customHeight="1">
      <c r="B8" s="8"/>
      <c r="C8" s="8"/>
      <c r="F8" s="25"/>
      <c r="G8" s="48"/>
      <c r="H8" s="48"/>
      <c r="I8" s="48"/>
      <c r="J8" s="46"/>
      <c r="L8" s="7"/>
      <c r="M8" s="9"/>
    </row>
    <row r="9" spans="1:13" s="3" customFormat="1" ht="46.5" customHeight="1">
      <c r="B9" s="58">
        <f>M36</f>
        <v>18379711.684173968</v>
      </c>
      <c r="C9" s="58"/>
      <c r="E9" s="10"/>
      <c r="F9" s="27"/>
      <c r="G9" s="59"/>
      <c r="H9" s="59"/>
      <c r="I9" s="55"/>
      <c r="J9" s="46"/>
    </row>
    <row r="10" spans="1:13" s="3" customFormat="1" ht="18.75" customHeight="1">
      <c r="A10" s="10"/>
      <c r="B10" s="56" t="s">
        <v>35</v>
      </c>
      <c r="C10" s="56"/>
      <c r="E10" s="10"/>
      <c r="F10" s="27"/>
      <c r="G10" s="57"/>
      <c r="H10" s="57"/>
      <c r="I10" s="52"/>
      <c r="J10" s="46"/>
    </row>
    <row r="11" spans="1:13" s="3" customFormat="1" ht="3.75" customHeight="1">
      <c r="A11" s="10"/>
      <c r="B11" s="8"/>
      <c r="C11" s="8"/>
      <c r="E11" s="10"/>
      <c r="F11" s="27"/>
      <c r="G11" s="48"/>
      <c r="H11" s="48"/>
      <c r="I11" s="48"/>
      <c r="J11" s="46"/>
    </row>
    <row r="12" spans="1:13" s="3" customFormat="1" ht="46.5" customHeight="1">
      <c r="A12" s="10"/>
      <c r="B12" s="60">
        <v>0.03</v>
      </c>
      <c r="C12" s="60"/>
      <c r="E12" s="16"/>
      <c r="F12" s="28"/>
      <c r="G12" s="61"/>
      <c r="H12" s="61"/>
      <c r="I12" s="54"/>
      <c r="J12" s="46"/>
    </row>
    <row r="13" spans="1:13" s="3" customFormat="1" ht="18.75" customHeight="1">
      <c r="A13" s="10"/>
      <c r="B13" s="56" t="s">
        <v>36</v>
      </c>
      <c r="C13" s="56"/>
      <c r="E13" s="10"/>
      <c r="F13" s="27"/>
      <c r="G13" s="57"/>
      <c r="H13" s="57"/>
      <c r="I13" s="52"/>
      <c r="J13" s="46"/>
    </row>
    <row r="14" spans="1:13" s="3" customFormat="1" ht="3.75" customHeight="1">
      <c r="A14" s="10"/>
      <c r="B14" s="8"/>
      <c r="C14" s="8"/>
      <c r="E14" s="10"/>
      <c r="F14" s="27"/>
      <c r="G14" s="48"/>
      <c r="H14" s="48"/>
      <c r="I14" s="48"/>
      <c r="J14" s="46"/>
    </row>
    <row r="15" spans="1:13" s="3" customFormat="1" ht="46.5" customHeight="1">
      <c r="A15" s="10"/>
      <c r="B15" s="60">
        <v>0.03</v>
      </c>
      <c r="C15" s="60"/>
      <c r="E15" s="16"/>
      <c r="F15" s="28"/>
      <c r="G15" s="61"/>
      <c r="H15" s="61"/>
      <c r="I15" s="54"/>
      <c r="J15" s="46"/>
    </row>
    <row r="16" spans="1:13" s="3" customFormat="1" ht="46.5" customHeight="1">
      <c r="A16" s="10"/>
      <c r="B16" s="53"/>
      <c r="C16" s="53"/>
      <c r="E16" s="16"/>
      <c r="F16" s="28"/>
      <c r="G16" s="54"/>
      <c r="H16" s="54"/>
      <c r="I16" s="54"/>
      <c r="J16" s="46"/>
    </row>
    <row r="17" spans="2:13" s="3" customFormat="1" ht="29" customHeight="1">
      <c r="B17" s="17" t="s">
        <v>2</v>
      </c>
      <c r="C17" s="18"/>
      <c r="D17" s="19"/>
      <c r="E17" s="17" t="s">
        <v>21</v>
      </c>
      <c r="F17" s="29"/>
      <c r="G17" s="18"/>
      <c r="H17" s="18"/>
      <c r="I17" s="18"/>
      <c r="J17" s="18"/>
      <c r="K17" s="18"/>
      <c r="L17" s="18"/>
      <c r="M17" s="18"/>
    </row>
    <row r="18" spans="2:13" s="3" customFormat="1" ht="14" customHeight="1">
      <c r="B18" s="17"/>
      <c r="C18" s="18"/>
      <c r="D18" s="19"/>
      <c r="E18" s="17"/>
      <c r="F18" s="29"/>
      <c r="G18" s="18"/>
      <c r="H18" s="18"/>
      <c r="I18" s="18"/>
      <c r="J18" s="18"/>
      <c r="K18" s="18"/>
      <c r="L18" s="18"/>
      <c r="M18" s="18"/>
    </row>
    <row r="19" spans="2:13" s="15" customFormat="1" ht="89" customHeight="1">
      <c r="B19" s="35" t="s">
        <v>3</v>
      </c>
      <c r="C19" s="35" t="s">
        <v>4</v>
      </c>
      <c r="E19" s="36" t="s">
        <v>30</v>
      </c>
      <c r="F19" s="36" t="s">
        <v>38</v>
      </c>
      <c r="G19" s="38" t="s">
        <v>29</v>
      </c>
      <c r="H19" s="37" t="s">
        <v>31</v>
      </c>
      <c r="I19" s="36" t="s">
        <v>22</v>
      </c>
      <c r="J19" s="36" t="s">
        <v>37</v>
      </c>
      <c r="K19" s="36" t="s">
        <v>39</v>
      </c>
      <c r="L19" s="36" t="s">
        <v>40</v>
      </c>
      <c r="M19" s="41" t="s">
        <v>48</v>
      </c>
    </row>
    <row r="20" spans="2:13" s="3" customFormat="1" ht="28" customHeight="1">
      <c r="B20" s="34" t="s">
        <v>5</v>
      </c>
      <c r="C20" s="33">
        <v>4000</v>
      </c>
      <c r="E20" s="62" t="s">
        <v>6</v>
      </c>
      <c r="F20" s="30">
        <v>0</v>
      </c>
      <c r="G20" s="39">
        <f>MonthlyExpenses57[[#This Row],[ค่าเทอม (ปีปัจจุบัน)]]</f>
        <v>562200</v>
      </c>
      <c r="H20" s="33">
        <v>562200</v>
      </c>
      <c r="I20" s="33">
        <f t="shared" ref="I20:I34" si="0">10350*2</f>
        <v>20700</v>
      </c>
      <c r="J20" s="33">
        <v>10000</v>
      </c>
      <c r="K20" s="33"/>
      <c r="L20" s="33"/>
      <c r="M20" s="44">
        <f>MonthlyExpenses57[[#This Row],[ค่าเทอม (รวมประเมินการขึ้นค่าเทอมรายปีและเงินเฟ้อ)]]+SUM(MonthlyExpenses57[[#This Row],[ค่าอาหาร]:[อื่นๆ 2]])</f>
        <v>592900</v>
      </c>
    </row>
    <row r="21" spans="2:13" s="3" customFormat="1" ht="28" customHeight="1">
      <c r="B21" s="34" t="s">
        <v>23</v>
      </c>
      <c r="C21" s="33">
        <v>3000</v>
      </c>
      <c r="E21" s="62" t="s">
        <v>7</v>
      </c>
      <c r="F21" s="30">
        <v>1</v>
      </c>
      <c r="G21" s="39">
        <f>MonthlyExpenses57[[#This Row],[ค่าเทอม (ปีปัจจุบัน)]]*(1+$B$12)^MonthlyExpenses57[[#This Row],[Year]]*(1+$B$15)^MonthlyExpenses57[[#This Row],[Year]]</f>
        <v>663486.86</v>
      </c>
      <c r="H21" s="33">
        <v>625400</v>
      </c>
      <c r="I21" s="33">
        <f>11250*2</f>
        <v>22500</v>
      </c>
      <c r="J21" s="33">
        <v>10000</v>
      </c>
      <c r="K21" s="33"/>
      <c r="L21" s="33"/>
      <c r="M21" s="44">
        <f>MonthlyExpenses57[[#This Row],[ค่าเทอม (รวมประเมินการขึ้นค่าเทอมรายปีและเงินเฟ้อ)]]+SUM(MonthlyExpenses57[[#This Row],[ค่าอาหาร]:[อื่นๆ 2]])</f>
        <v>695986.86</v>
      </c>
    </row>
    <row r="22" spans="2:13" s="3" customFormat="1" ht="28" customHeight="1">
      <c r="B22" s="34" t="s">
        <v>24</v>
      </c>
      <c r="C22" s="33">
        <v>250000</v>
      </c>
      <c r="E22" s="62" t="s">
        <v>8</v>
      </c>
      <c r="F22" s="30">
        <v>2</v>
      </c>
      <c r="G22" s="39">
        <f>MonthlyExpenses57[[#This Row],[ค่าเทอม (ปีปัจจุบัน)]]*(1+$B$12)^MonthlyExpenses57[[#This Row],[Year]]*(1+$B$15)^MonthlyExpenses57[[#This Row],[Year]]</f>
        <v>757917.63265399996</v>
      </c>
      <c r="H22" s="33">
        <v>673400</v>
      </c>
      <c r="I22" s="33">
        <f>11250*2</f>
        <v>22500</v>
      </c>
      <c r="J22" s="33">
        <v>10000</v>
      </c>
      <c r="K22" s="33"/>
      <c r="L22" s="33"/>
      <c r="M22" s="44">
        <f>MonthlyExpenses57[[#This Row],[ค่าเทอม (รวมประเมินการขึ้นค่าเทอมรายปีและเงินเฟ้อ)]]+SUM(MonthlyExpenses57[[#This Row],[ค่าอาหาร]:[อื่นๆ 2]])</f>
        <v>790417.63265399996</v>
      </c>
    </row>
    <row r="23" spans="2:13" s="3" customFormat="1" ht="28" customHeight="1">
      <c r="B23" s="34" t="s">
        <v>25</v>
      </c>
      <c r="C23" s="33">
        <v>400000</v>
      </c>
      <c r="E23" s="62" t="s">
        <v>9</v>
      </c>
      <c r="F23" s="30">
        <v>3</v>
      </c>
      <c r="G23" s="39">
        <f>MonthlyExpenses57[[#This Row],[ค่าเทอม (ปีปัจจุบัน)]]*(1+$B$12)^MonthlyExpenses57[[#This Row],[Year]]*(1+$B$15)^MonthlyExpenses57[[#This Row],[Year]]</f>
        <v>850881.66650656541</v>
      </c>
      <c r="H23" s="33">
        <v>712600</v>
      </c>
      <c r="I23" s="33">
        <f>12600*2</f>
        <v>25200</v>
      </c>
      <c r="J23" s="63">
        <v>20000</v>
      </c>
      <c r="K23" s="33"/>
      <c r="L23" s="33"/>
      <c r="M23" s="44">
        <f>MonthlyExpenses57[[#This Row],[ค่าเทอม (รวมประเมินการขึ้นค่าเทอมรายปีและเงินเฟ้อ)]]+SUM(MonthlyExpenses57[[#This Row],[ค่าอาหาร]:[อื่นๆ 2]])</f>
        <v>896081.66650656541</v>
      </c>
    </row>
    <row r="24" spans="2:13" s="3" customFormat="1" ht="28" customHeight="1">
      <c r="B24" s="34" t="s">
        <v>26</v>
      </c>
      <c r="C24" s="33">
        <v>10000</v>
      </c>
      <c r="E24" s="62" t="s">
        <v>10</v>
      </c>
      <c r="F24" s="30">
        <v>4</v>
      </c>
      <c r="G24" s="39">
        <f>MonthlyExpenses57[[#This Row],[ค่าเทอม (ปีปัจจุบัน)]]*(1+$B$12)^MonthlyExpenses57[[#This Row],[Year]]*(1+$B$15)^MonthlyExpenses57[[#This Row],[Year]]</f>
        <v>902700.3599968151</v>
      </c>
      <c r="H24" s="33">
        <v>712600</v>
      </c>
      <c r="I24" s="33">
        <f>12600*2</f>
        <v>25200</v>
      </c>
      <c r="J24" s="63">
        <v>20000</v>
      </c>
      <c r="K24" s="33"/>
      <c r="L24" s="33"/>
      <c r="M24" s="44">
        <f>MonthlyExpenses57[[#This Row],[ค่าเทอม (รวมประเมินการขึ้นค่าเทอมรายปีและเงินเฟ้อ)]]+SUM(MonthlyExpenses57[[#This Row],[ค่าอาหาร]:[อื่นๆ 2]])</f>
        <v>947900.3599968151</v>
      </c>
    </row>
    <row r="25" spans="2:13" s="3" customFormat="1" ht="28" customHeight="1">
      <c r="B25" s="34" t="s">
        <v>27</v>
      </c>
      <c r="C25" s="33">
        <v>1000</v>
      </c>
      <c r="E25" s="62" t="s">
        <v>11</v>
      </c>
      <c r="F25" s="30">
        <v>5</v>
      </c>
      <c r="G25" s="39">
        <f>MonthlyExpenses57[[#This Row],[ค่าเทอม (ปีปัจจุบัน)]]*(1+$B$12)^MonthlyExpenses57[[#This Row],[Year]]*(1+$B$15)^MonthlyExpenses57[[#This Row],[Year]]</f>
        <v>957674.81192062108</v>
      </c>
      <c r="H25" s="33">
        <v>712600</v>
      </c>
      <c r="I25" s="33">
        <f>9900*2</f>
        <v>19800</v>
      </c>
      <c r="J25" s="63">
        <v>20000</v>
      </c>
      <c r="K25" s="33"/>
      <c r="L25" s="33"/>
      <c r="M25" s="44">
        <f>MonthlyExpenses57[[#This Row],[ค่าเทอม (รวมประเมินการขึ้นค่าเทอมรายปีและเงินเฟ้อ)]]+SUM(MonthlyExpenses57[[#This Row],[ค่าอาหาร]:[อื่นๆ 2]])</f>
        <v>997474.81192062108</v>
      </c>
    </row>
    <row r="26" spans="2:13" s="3" customFormat="1" ht="28" customHeight="1">
      <c r="B26" s="62" t="s">
        <v>42</v>
      </c>
      <c r="C26" s="33"/>
      <c r="E26" s="62" t="s">
        <v>12</v>
      </c>
      <c r="F26" s="30">
        <v>6</v>
      </c>
      <c r="G26" s="39">
        <f>MonthlyExpenses57[[#This Row],[ค่าเทอม (ปีปัจจุบัน)]]*(1+$B$12)^MonthlyExpenses57[[#This Row],[Year]]*(1+$B$15)^MonthlyExpenses57[[#This Row],[Year]]</f>
        <v>1015997.2079665869</v>
      </c>
      <c r="H26" s="33">
        <v>712600</v>
      </c>
      <c r="I26" s="33">
        <f t="shared" ref="I26:I27" si="1">9900*2</f>
        <v>19800</v>
      </c>
      <c r="J26" s="63">
        <v>20000</v>
      </c>
      <c r="K26" s="33"/>
      <c r="L26" s="33"/>
      <c r="M26" s="44">
        <f>MonthlyExpenses57[[#This Row],[ค่าเทอม (รวมประเมินการขึ้นค่าเทอมรายปีและเงินเฟ้อ)]]+SUM(MonthlyExpenses57[[#This Row],[ค่าอาหาร]:[อื่นๆ 2]])</f>
        <v>1055797.207966587</v>
      </c>
    </row>
    <row r="27" spans="2:13" s="3" customFormat="1" ht="28" customHeight="1">
      <c r="B27" s="62" t="s">
        <v>43</v>
      </c>
      <c r="C27" s="33"/>
      <c r="E27" s="62" t="s">
        <v>13</v>
      </c>
      <c r="F27" s="30">
        <v>7</v>
      </c>
      <c r="G27" s="39">
        <f>MonthlyExpenses57[[#This Row],[ค่าเทอม (ปีปัจจุบัน)]]*(1+$B$12)^MonthlyExpenses57[[#This Row],[Year]]*(1+$B$15)^MonthlyExpenses57[[#This Row],[Year]]</f>
        <v>1077871.4379317521</v>
      </c>
      <c r="H27" s="33">
        <v>712600</v>
      </c>
      <c r="I27" s="33">
        <f t="shared" si="1"/>
        <v>19800</v>
      </c>
      <c r="J27" s="33">
        <v>40000</v>
      </c>
      <c r="K27" s="33"/>
      <c r="L27" s="33"/>
      <c r="M27" s="44">
        <f>MonthlyExpenses57[[#This Row],[ค่าเทอม (รวมประเมินการขึ้นค่าเทอมรายปีและเงินเฟ้อ)]]+SUM(MonthlyExpenses57[[#This Row],[ค่าอาหาร]:[อื่นๆ 2]])</f>
        <v>1137671.4379317521</v>
      </c>
    </row>
    <row r="28" spans="2:13" s="3" customFormat="1" ht="28" customHeight="1">
      <c r="B28" s="62" t="s">
        <v>44</v>
      </c>
      <c r="C28" s="33"/>
      <c r="E28" s="62" t="s">
        <v>14</v>
      </c>
      <c r="F28" s="30">
        <v>8</v>
      </c>
      <c r="G28" s="39">
        <f>MonthlyExpenses57[[#This Row],[ค่าเทอม (ปีปัจจุบัน)]]*(1+$B$12)^MonthlyExpenses57[[#This Row],[Year]]*(1+$B$15)^MonthlyExpenses57[[#This Row],[Year]]</f>
        <v>1264508.6740098442</v>
      </c>
      <c r="H28" s="33">
        <v>788000</v>
      </c>
      <c r="I28" s="33"/>
      <c r="J28" s="33">
        <v>40000</v>
      </c>
      <c r="K28" s="33"/>
      <c r="L28" s="33"/>
      <c r="M28" s="44">
        <f>MonthlyExpenses57[[#This Row],[ค่าเทอม (รวมประเมินการขึ้นค่าเทอมรายปีและเงินเฟ้อ)]]+SUM(MonthlyExpenses57[[#This Row],[ค่าอาหาร]:[อื่นๆ 2]])</f>
        <v>1304508.6740098442</v>
      </c>
    </row>
    <row r="29" spans="2:13" s="3" customFormat="1" ht="28" customHeight="1">
      <c r="B29" s="62" t="s">
        <v>45</v>
      </c>
      <c r="C29" s="33"/>
      <c r="E29" s="62" t="s">
        <v>15</v>
      </c>
      <c r="F29" s="30">
        <v>9</v>
      </c>
      <c r="G29" s="39">
        <f>MonthlyExpenses57[[#This Row],[ค่าเทอม (ปีปัจจุบัน)]]*(1+$B$12)^MonthlyExpenses57[[#This Row],[Year]]*(1+$B$15)^MonthlyExpenses57[[#This Row],[Year]]</f>
        <v>1341517.2522570437</v>
      </c>
      <c r="H29" s="33">
        <v>788000</v>
      </c>
      <c r="I29" s="33"/>
      <c r="J29" s="33">
        <v>40000</v>
      </c>
      <c r="K29" s="33"/>
      <c r="L29" s="33"/>
      <c r="M29" s="44">
        <f>MonthlyExpenses57[[#This Row],[ค่าเทอม (รวมประเมินการขึ้นค่าเทอมรายปีและเงินเฟ้อ)]]+SUM(MonthlyExpenses57[[#This Row],[ค่าอาหาร]:[อื่นๆ 2]])</f>
        <v>1381517.2522570437</v>
      </c>
    </row>
    <row r="30" spans="2:13" s="3" customFormat="1" ht="28" customHeight="1">
      <c r="B30" s="62" t="s">
        <v>46</v>
      </c>
      <c r="C30" s="33"/>
      <c r="E30" s="62" t="s">
        <v>16</v>
      </c>
      <c r="F30" s="30">
        <v>10</v>
      </c>
      <c r="G30" s="39">
        <f>MonthlyExpenses57[[#This Row],[ค่าเทอม (ปีปัจจุบัน)]]*(1+$B$12)^MonthlyExpenses57[[#This Row],[Year]]*(1+$B$15)^MonthlyExpenses57[[#This Row],[Year]]</f>
        <v>1423215.6529194978</v>
      </c>
      <c r="H30" s="33">
        <v>788000</v>
      </c>
      <c r="I30" s="33"/>
      <c r="J30" s="33">
        <v>40000</v>
      </c>
      <c r="K30" s="33"/>
      <c r="L30" s="33"/>
      <c r="M30" s="44">
        <f>MonthlyExpenses57[[#This Row],[ค่าเทอม (รวมประเมินการขึ้นค่าเทอมรายปีและเงินเฟ้อ)]]+SUM(MonthlyExpenses57[[#This Row],[ค่าอาหาร]:[อื่นๆ 2]])</f>
        <v>1463215.6529194978</v>
      </c>
    </row>
    <row r="31" spans="2:13" s="3" customFormat="1" ht="28" customHeight="1">
      <c r="B31" s="62" t="s">
        <v>47</v>
      </c>
      <c r="C31" s="33"/>
      <c r="E31" s="62" t="s">
        <v>17</v>
      </c>
      <c r="F31" s="30">
        <v>11</v>
      </c>
      <c r="G31" s="39">
        <f>MonthlyExpenses57[[#This Row],[ค่าเทอม (ปีปัจจุบัน)]]*(1+$B$12)^MonthlyExpenses57[[#This Row],[Year]]*(1+$B$15)^MonthlyExpenses57[[#This Row],[Year]]</f>
        <v>1509889.4861822953</v>
      </c>
      <c r="H31" s="33">
        <v>788000</v>
      </c>
      <c r="I31" s="33"/>
      <c r="J31" s="33">
        <v>40000</v>
      </c>
      <c r="K31" s="33"/>
      <c r="L31" s="33"/>
      <c r="M31" s="44">
        <f>MonthlyExpenses57[[#This Row],[ค่าเทอม (รวมประเมินการขึ้นค่าเทอมรายปีและเงินเฟ้อ)]]+SUM(MonthlyExpenses57[[#This Row],[ค่าอาหาร]:[อื่นๆ 2]])</f>
        <v>1549889.4861822953</v>
      </c>
    </row>
    <row r="32" spans="2:13" s="3" customFormat="1" ht="28" customHeight="1">
      <c r="B32" s="62" t="s">
        <v>45</v>
      </c>
      <c r="C32" s="33"/>
      <c r="E32" s="62" t="s">
        <v>18</v>
      </c>
      <c r="F32" s="30">
        <v>12</v>
      </c>
      <c r="G32" s="39">
        <f>MonthlyExpenses57[[#This Row],[ค่าเทอม (ปีปัจจุบัน)]]*(1+$B$12)^MonthlyExpenses57[[#This Row],[Year]]*(1+$B$15)^MonthlyExpenses57[[#This Row],[Year]]</f>
        <v>1601841.7558907967</v>
      </c>
      <c r="H32" s="33">
        <v>788000</v>
      </c>
      <c r="I32" s="33"/>
      <c r="J32" s="33">
        <v>40000</v>
      </c>
      <c r="K32" s="33"/>
      <c r="L32" s="33"/>
      <c r="M32" s="44">
        <f>MonthlyExpenses57[[#This Row],[ค่าเทอม (รวมประเมินการขึ้นค่าเทอมรายปีและเงินเฟ้อ)]]+SUM(MonthlyExpenses57[[#This Row],[ค่าอาหาร]:[อื่นๆ 2]])</f>
        <v>1641841.7558907967</v>
      </c>
    </row>
    <row r="33" spans="2:13" s="3" customFormat="1" ht="27.75" customHeight="1">
      <c r="B33" s="62" t="s">
        <v>46</v>
      </c>
      <c r="C33" s="33"/>
      <c r="E33" s="62" t="s">
        <v>19</v>
      </c>
      <c r="F33" s="30">
        <v>13</v>
      </c>
      <c r="G33" s="39">
        <f>MonthlyExpenses57[[#This Row],[ค่าเทอม (ปีปัจจุบัน)]]*(1+$B$12)^MonthlyExpenses57[[#This Row],[Year]]*(1+$B$15)^MonthlyExpenses57[[#This Row],[Year]]</f>
        <v>1865451.4464254214</v>
      </c>
      <c r="H33" s="33">
        <v>865000</v>
      </c>
      <c r="I33" s="33"/>
      <c r="J33" s="33">
        <v>40000</v>
      </c>
      <c r="K33" s="33"/>
      <c r="L33" s="33"/>
      <c r="M33" s="44">
        <f>MonthlyExpenses57[[#This Row],[ค่าเทอม (รวมประเมินการขึ้นค่าเทอมรายปีและเงินเฟ้อ)]]+SUM(MonthlyExpenses57[[#This Row],[ค่าอาหาร]:[อื่นๆ 2]])</f>
        <v>1905451.4464254214</v>
      </c>
    </row>
    <row r="34" spans="2:13" s="3" customFormat="1" ht="27.75" customHeight="1">
      <c r="B34" s="62" t="s">
        <v>47</v>
      </c>
      <c r="C34" s="33"/>
      <c r="E34" s="62" t="s">
        <v>20</v>
      </c>
      <c r="F34" s="30">
        <v>14</v>
      </c>
      <c r="G34" s="39">
        <f>MonthlyExpenses57[[#This Row],[ค่าเทอม (ปีปัจจุบัน)]]*(1+$B$12)^MonthlyExpenses57[[#This Row],[Year]]*(1+$B$15)^MonthlyExpenses57[[#This Row],[Year]]</f>
        <v>1979057.4395127301</v>
      </c>
      <c r="H34" s="33">
        <v>865000</v>
      </c>
      <c r="I34" s="33"/>
      <c r="J34" s="33">
        <v>40000</v>
      </c>
      <c r="K34" s="33"/>
      <c r="L34" s="33"/>
      <c r="M34" s="44">
        <f>MonthlyExpenses57[[#This Row],[ค่าเทอม (รวมประเมินการขึ้นค่าเทอมรายปีและเงินเฟ้อ)]]+SUM(MonthlyExpenses57[[#This Row],[ค่าอาหาร]:[อื่นๆ 2]])</f>
        <v>2019057.4395127301</v>
      </c>
    </row>
    <row r="35" spans="2:13" s="3" customFormat="1" ht="14" customHeight="1">
      <c r="C35" s="11"/>
      <c r="F35" s="25"/>
      <c r="G35" s="20"/>
      <c r="H35" s="11"/>
      <c r="I35" s="11"/>
      <c r="J35" s="11"/>
      <c r="K35" s="11"/>
      <c r="L35" s="20"/>
      <c r="M35" s="11"/>
    </row>
    <row r="36" spans="2:13" ht="27.75" customHeight="1">
      <c r="B36" s="40" t="s">
        <v>28</v>
      </c>
      <c r="C36" s="43">
        <f>SUM(C20:C35)</f>
        <v>668000</v>
      </c>
      <c r="D36" s="22"/>
      <c r="E36" s="22"/>
      <c r="F36" s="31"/>
      <c r="G36" s="42">
        <f t="shared" ref="G36:M36" si="2">SUM(G20:G35)</f>
        <v>17774211.684173968</v>
      </c>
      <c r="H36" s="43">
        <f t="shared" si="2"/>
        <v>11094000</v>
      </c>
      <c r="I36" s="43">
        <f t="shared" si="2"/>
        <v>175500</v>
      </c>
      <c r="J36" s="43">
        <f t="shared" si="2"/>
        <v>430000</v>
      </c>
      <c r="K36" s="43">
        <f t="shared" si="2"/>
        <v>0</v>
      </c>
      <c r="L36" s="43">
        <f t="shared" si="2"/>
        <v>0</v>
      </c>
      <c r="M36" s="51">
        <f t="shared" si="2"/>
        <v>18379711.684173968</v>
      </c>
    </row>
  </sheetData>
  <mergeCells count="16">
    <mergeCell ref="B13:C13"/>
    <mergeCell ref="G13:H13"/>
    <mergeCell ref="B15:C15"/>
    <mergeCell ref="G15:H15"/>
    <mergeCell ref="B9:C9"/>
    <mergeCell ref="G9:H9"/>
    <mergeCell ref="B10:C10"/>
    <mergeCell ref="G10:H10"/>
    <mergeCell ref="B12:C12"/>
    <mergeCell ref="G12:H12"/>
    <mergeCell ref="B4:C4"/>
    <mergeCell ref="G4:H4"/>
    <mergeCell ref="B6:C6"/>
    <mergeCell ref="G6:H6"/>
    <mergeCell ref="B7:C7"/>
    <mergeCell ref="G7:H7"/>
  </mergeCells>
  <printOptions horizontalCentered="1"/>
  <pageMargins left="0.4" right="0.4" top="0.4" bottom="0.4" header="0.25" footer="0.25"/>
  <pageSetup paperSize="9" scale="51" fitToHeight="0" orientation="portrait" r:id="rId1"/>
  <headerFooter differentFirst="1">
    <oddFooter>&amp;CPage &amp;P of &amp;N</oddFooter>
  </headerFooter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 tint="0.249977111117893"/>
  </sheetPr>
  <dimension ref="B2:B6"/>
  <sheetViews>
    <sheetView workbookViewId="0">
      <selection activeCell="B7" sqref="B7"/>
    </sheetView>
  </sheetViews>
  <sheetFormatPr baseColWidth="10" defaultColWidth="8.83203125" defaultRowHeight="13"/>
  <cols>
    <col min="1" max="1" width="1.6640625" customWidth="1"/>
  </cols>
  <sheetData>
    <row r="2" spans="2:2">
      <c r="B2" t="s">
        <v>0</v>
      </c>
    </row>
    <row r="4" spans="2:2">
      <c r="B4" s="1" t="e">
        <f>MIN(1,1-B5)</f>
        <v>#NAME?</v>
      </c>
    </row>
    <row r="5" spans="2:2">
      <c r="B5" s="1" t="e">
        <f>MIN(TotalMonthlyExpenses/TotalMonthlyIncome,1)</f>
        <v>#NAME?</v>
      </c>
    </row>
    <row r="6" spans="2:2">
      <c r="B6" t="e">
        <f>(TotalMonthlyExpenses/TotalMonthlyIncome)&gt;1</f>
        <v>#NAME?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TM10000049</Templat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School Fee - Blank</vt:lpstr>
      <vt:lpstr>School Fee -Example</vt:lpstr>
      <vt:lpstr>Chart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 Bhumiratana</dc:creator>
  <cp:lastModifiedBy>Fern Bhumiratana</cp:lastModifiedBy>
  <cp:lastPrinted>2022-02-21T06:08:48Z</cp:lastPrinted>
  <dcterms:created xsi:type="dcterms:W3CDTF">2014-09-09T12:15:28Z</dcterms:created>
  <dcterms:modified xsi:type="dcterms:W3CDTF">2022-06-23T02:35:52Z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ssetID">
    <vt:lpwstr>TF10000002</vt:lpwstr>
  </property>
</Properties>
</file>